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er\Desktop\"/>
    </mc:Choice>
  </mc:AlternateContent>
  <xr:revisionPtr revIDLastSave="0" documentId="8_{7A7034DE-EB5D-4523-BBDA-863CF3F39D97}" xr6:coauthVersionLast="45" xr6:coauthVersionMax="45" xr10:uidLastSave="{00000000-0000-0000-0000-000000000000}"/>
  <bookViews>
    <workbookView xWindow="-120" yWindow="-120" windowWidth="20730" windowHeight="11160" activeTab="4" xr2:uid="{5B0F0CA1-AFDC-45D5-A2B3-1C16DE35A9FE}"/>
  </bookViews>
  <sheets>
    <sheet name="ご利用ガイド" sheetId="13" r:id="rId1"/>
    <sheet name="①売上高入力" sheetId="11" r:id="rId2"/>
    <sheet name="②事業収入割合・軽減率算出" sheetId="9" r:id="rId3"/>
    <sheet name="③申告書転記" sheetId="7" r:id="rId4"/>
    <sheet name="④申告確認受付票" sheetId="12" r:id="rId5"/>
  </sheets>
  <definedNames>
    <definedName name="_xlnm.Print_Area" localSheetId="1">①売上高入力!$A$1:$F$31</definedName>
    <definedName name="_xlnm.Print_Area" localSheetId="2">②事業収入割合・軽減率算出!$A$2:$T$27</definedName>
    <definedName name="_xlnm.Print_Area" localSheetId="3">③申告書転記!$A$1:$I$84</definedName>
    <definedName name="_xlnm.Print_Area" localSheetId="4">④申告確認受付票!$B$1:$W$60</definedName>
    <definedName name="_xlnm.Print_Area" localSheetId="0">ご利用ガイド!$A$1:$C$17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1" l="1"/>
  <c r="C83" i="11" l="1"/>
  <c r="I72" i="11"/>
  <c r="M109" i="12" l="1"/>
  <c r="Y73" i="12" s="1"/>
  <c r="Y11" i="12" s="1"/>
  <c r="G129" i="11" l="1"/>
  <c r="G128" i="11"/>
  <c r="G123" i="11"/>
  <c r="G122" i="11"/>
  <c r="G130" i="11" l="1"/>
  <c r="G124" i="11"/>
  <c r="M128" i="12"/>
  <c r="M118" i="12"/>
  <c r="C61" i="11" l="1"/>
  <c r="D130" i="11" l="1"/>
  <c r="D129" i="11"/>
  <c r="D123" i="11"/>
  <c r="D124" i="11"/>
  <c r="D131" i="11" l="1"/>
  <c r="I130" i="11" s="1"/>
  <c r="D125" i="11"/>
  <c r="I124" i="11" s="1"/>
  <c r="Q104" i="12"/>
  <c r="Q103" i="12"/>
  <c r="M103" i="12"/>
  <c r="C150" i="11" l="1"/>
  <c r="B17" i="7" s="1"/>
  <c r="C151" i="11"/>
  <c r="B18" i="7" s="1"/>
  <c r="Y71" i="12"/>
  <c r="D150" i="11" l="1"/>
  <c r="D17" i="7" s="1"/>
  <c r="D151" i="11"/>
  <c r="D18" i="7" s="1"/>
  <c r="F150" i="11"/>
  <c r="G17" i="7" s="1"/>
  <c r="E150" i="11"/>
  <c r="F17" i="7" s="1"/>
  <c r="F151" i="11"/>
  <c r="G18" i="7" s="1"/>
  <c r="E151" i="11"/>
  <c r="F18" i="7" s="1"/>
  <c r="M132" i="12"/>
  <c r="Y82" i="12" s="1"/>
  <c r="M130" i="12"/>
  <c r="Y81" i="12" s="1"/>
  <c r="M120" i="12"/>
  <c r="M122" i="12"/>
  <c r="M124" i="12"/>
  <c r="M126" i="12"/>
  <c r="M134" i="12"/>
  <c r="Y83" i="12" s="1"/>
  <c r="M136" i="12"/>
  <c r="M138" i="12"/>
  <c r="M140" i="12"/>
  <c r="M142" i="12"/>
  <c r="M144" i="12"/>
  <c r="Y75" i="12"/>
  <c r="M114" i="12"/>
  <c r="M112" i="12"/>
  <c r="Y90" i="12" l="1"/>
  <c r="Y35" i="12" s="1"/>
  <c r="Y89" i="12"/>
  <c r="Y86" i="12"/>
  <c r="Y31" i="12" s="1"/>
  <c r="Y88" i="12"/>
  <c r="Y33" i="12" s="1"/>
  <c r="Y85" i="12"/>
  <c r="Y30" i="12" s="1"/>
  <c r="Y84" i="12"/>
  <c r="Y29" i="12" s="1"/>
  <c r="Y77" i="12"/>
  <c r="Y21" i="12" s="1"/>
  <c r="Y76" i="12"/>
  <c r="Y19" i="12" s="1"/>
  <c r="Y87" i="12"/>
  <c r="Y79" i="12"/>
  <c r="Y23" i="12" s="1"/>
  <c r="Y78" i="12"/>
  <c r="Y22" i="12" s="1"/>
  <c r="Y18" i="12"/>
  <c r="Y28" i="12"/>
  <c r="Y26" i="12"/>
  <c r="Y27" i="12"/>
  <c r="M115" i="12"/>
  <c r="Y74" i="12" s="1"/>
  <c r="F1" i="11"/>
  <c r="Y34" i="12" l="1"/>
  <c r="Y32" i="12"/>
  <c r="Y15" i="12"/>
  <c r="H5" i="11" l="1"/>
  <c r="C58" i="11"/>
  <c r="E64" i="11" l="1"/>
  <c r="C78" i="11" l="1"/>
  <c r="H21" i="11" s="1"/>
  <c r="C21" i="11"/>
  <c r="E65" i="11"/>
  <c r="C71" i="11"/>
  <c r="C66" i="11"/>
  <c r="Y4" i="12"/>
  <c r="W38" i="9" l="1"/>
  <c r="C7" i="9" s="1"/>
  <c r="M8" i="9" s="1"/>
  <c r="Z8" i="9" s="1"/>
  <c r="W39" i="9"/>
  <c r="C8" i="9" s="1"/>
  <c r="X39" i="9"/>
  <c r="W40" i="9"/>
  <c r="C9" i="9" s="1"/>
  <c r="X40" i="9"/>
  <c r="D9" i="9" s="1"/>
  <c r="W41" i="9"/>
  <c r="C10" i="9" s="1"/>
  <c r="X41" i="9"/>
  <c r="W42" i="9"/>
  <c r="X42" i="9"/>
  <c r="D11" i="9" s="1"/>
  <c r="W43" i="9"/>
  <c r="C12" i="9" s="1"/>
  <c r="X43" i="9"/>
  <c r="W44" i="9"/>
  <c r="X44" i="9"/>
  <c r="D13" i="9" s="1"/>
  <c r="W45" i="9"/>
  <c r="C14" i="9" s="1"/>
  <c r="X45" i="9"/>
  <c r="W46" i="9"/>
  <c r="C15" i="9" s="1"/>
  <c r="X46" i="9"/>
  <c r="D15" i="9" s="1"/>
  <c r="X38" i="9"/>
  <c r="E15" i="9" l="1"/>
  <c r="F15" i="9" s="1"/>
  <c r="D7" i="9"/>
  <c r="Q8" i="9" s="1"/>
  <c r="M13" i="9"/>
  <c r="S12" i="9"/>
  <c r="Q12" i="9"/>
  <c r="R9" i="9"/>
  <c r="O13" i="9"/>
  <c r="O9" i="9"/>
  <c r="S14" i="9"/>
  <c r="O14" i="9"/>
  <c r="C13" i="9"/>
  <c r="C11" i="9"/>
  <c r="D14" i="9"/>
  <c r="R14" i="9" s="1"/>
  <c r="D12" i="9"/>
  <c r="Q13" i="9" s="1"/>
  <c r="D10" i="9"/>
  <c r="S9" i="9" s="1"/>
  <c r="D8" i="9"/>
  <c r="Q9" i="9" s="1"/>
  <c r="M9" i="9"/>
  <c r="N8" i="9"/>
  <c r="Q14" i="9"/>
  <c r="R13" i="9"/>
  <c r="R11" i="9"/>
  <c r="S10" i="9"/>
  <c r="Q10" i="9"/>
  <c r="S8" i="9"/>
  <c r="N14" i="9"/>
  <c r="N12" i="9"/>
  <c r="O11" i="9"/>
  <c r="M11" i="9"/>
  <c r="N10" i="9"/>
  <c r="V68" i="12"/>
  <c r="T68" i="12"/>
  <c r="R68" i="12"/>
  <c r="N11" i="9" l="1"/>
  <c r="E14" i="9"/>
  <c r="F14" i="9" s="1"/>
  <c r="E7" i="9"/>
  <c r="F7" i="9" s="1"/>
  <c r="E8" i="9"/>
  <c r="F8" i="9" s="1"/>
  <c r="E10" i="9"/>
  <c r="F10" i="9" s="1"/>
  <c r="E12" i="9"/>
  <c r="F12" i="9" s="1"/>
  <c r="O10" i="9"/>
  <c r="E11" i="9"/>
  <c r="F11" i="9" s="1"/>
  <c r="S11" i="9"/>
  <c r="M14" i="9"/>
  <c r="E13" i="9"/>
  <c r="F13" i="9" s="1"/>
  <c r="R12" i="9"/>
  <c r="N9" i="9"/>
  <c r="E9" i="9"/>
  <c r="Q11" i="9"/>
  <c r="R10" i="9"/>
  <c r="M10" i="9"/>
  <c r="M12" i="9"/>
  <c r="N13" i="9"/>
  <c r="O12" i="9"/>
  <c r="S13" i="9"/>
  <c r="R8" i="9"/>
  <c r="O8" i="9"/>
  <c r="Y68" i="12"/>
  <c r="Y70" i="12" s="1"/>
  <c r="I58" i="11"/>
  <c r="E11" i="11" l="1"/>
  <c r="F9" i="9"/>
  <c r="F11" i="11" s="1"/>
  <c r="E10" i="11"/>
  <c r="F10" i="11"/>
  <c r="Y1" i="12"/>
  <c r="X23" i="9"/>
  <c r="I60" i="11" l="1"/>
  <c r="H3" i="11" s="1"/>
  <c r="K63" i="11"/>
  <c r="J59" i="11" s="1"/>
  <c r="J2" i="11" s="1"/>
  <c r="I59" i="11"/>
  <c r="I2" i="11" s="1"/>
  <c r="AC10" i="9" l="1"/>
  <c r="AD10" i="9"/>
  <c r="AE10" i="9"/>
  <c r="AC11" i="9"/>
  <c r="AD11" i="9"/>
  <c r="AE11" i="9"/>
  <c r="AC12" i="9"/>
  <c r="AD12" i="9"/>
  <c r="AE12" i="9"/>
  <c r="AC13" i="9"/>
  <c r="AD13" i="9"/>
  <c r="AE13" i="9"/>
  <c r="AC14" i="9"/>
  <c r="AD14" i="9"/>
  <c r="AE14" i="9"/>
  <c r="AC9" i="9"/>
  <c r="AD9" i="9"/>
  <c r="AE9" i="9"/>
  <c r="AE8" i="9"/>
  <c r="AD8" i="9"/>
  <c r="AC8" i="9"/>
  <c r="Z11" i="9"/>
  <c r="AA11" i="9"/>
  <c r="AB11" i="9"/>
  <c r="Z12" i="9"/>
  <c r="AA12" i="9"/>
  <c r="AB12" i="9"/>
  <c r="Z13" i="9"/>
  <c r="AA13" i="9"/>
  <c r="AB13" i="9"/>
  <c r="Z14" i="9"/>
  <c r="AA14" i="9"/>
  <c r="AB14" i="9"/>
  <c r="Z10" i="9"/>
  <c r="AA10" i="9"/>
  <c r="AB10" i="9"/>
  <c r="AB9" i="9"/>
  <c r="AA9" i="9"/>
  <c r="Z9" i="9"/>
  <c r="AB8" i="9"/>
  <c r="AA8" i="9"/>
  <c r="Y14" i="9" l="1"/>
  <c r="Y12" i="9"/>
  <c r="Y11" i="9"/>
  <c r="Y13" i="9"/>
  <c r="Y10" i="9"/>
  <c r="Y9" i="9"/>
  <c r="Y8" i="9"/>
  <c r="T12" i="9"/>
  <c r="T13" i="9"/>
  <c r="T10" i="9"/>
  <c r="P14" i="9"/>
  <c r="T11" i="9"/>
  <c r="P11" i="9"/>
  <c r="P9" i="9"/>
  <c r="T14" i="9"/>
  <c r="P10" i="9"/>
  <c r="P8" i="9"/>
  <c r="P12" i="9"/>
  <c r="T9" i="9"/>
  <c r="T8" i="9"/>
  <c r="P13" i="9"/>
  <c r="D19" i="9"/>
  <c r="Y15" i="9" l="1"/>
  <c r="L12" i="9"/>
  <c r="L11" i="9"/>
  <c r="L14" i="9"/>
  <c r="L13" i="9"/>
  <c r="L10" i="9"/>
  <c r="L9" i="9"/>
  <c r="L8" i="9"/>
  <c r="F2" i="9"/>
  <c r="H18" i="11" l="1"/>
  <c r="H17" i="11"/>
  <c r="Z16" i="9"/>
  <c r="F9" i="11"/>
  <c r="E9" i="11"/>
  <c r="F17" i="11"/>
  <c r="E17" i="11"/>
  <c r="F13" i="11"/>
  <c r="E13" i="11"/>
  <c r="F16" i="11"/>
  <c r="E16" i="11"/>
  <c r="F12" i="11"/>
  <c r="E12" i="11"/>
  <c r="F14" i="11"/>
  <c r="E14" i="11"/>
  <c r="F15" i="11"/>
  <c r="E15" i="11"/>
  <c r="K12" i="9"/>
  <c r="K8" i="9"/>
  <c r="K11" i="9"/>
  <c r="K10" i="9"/>
  <c r="K14" i="9"/>
  <c r="K13" i="9"/>
  <c r="K9" i="9"/>
  <c r="D72" i="11" l="1"/>
  <c r="D71" i="11" s="1"/>
  <c r="V20" i="9" a="1"/>
  <c r="V20" i="9" s="1"/>
  <c r="B6" i="7" s="1"/>
  <c r="W20" i="9" a="1"/>
  <c r="W20" i="9" s="1"/>
  <c r="F6" i="7" s="1"/>
  <c r="V24" i="9" a="1"/>
  <c r="V24" i="9" s="1"/>
  <c r="J18" i="11" l="1"/>
  <c r="B20" i="9"/>
  <c r="B8" i="7" s="1"/>
  <c r="Z24" i="9" a="1"/>
  <c r="Z24" i="9" s="1"/>
  <c r="F20" i="9" s="1"/>
  <c r="W24" i="9" a="1"/>
  <c r="W24" i="9" s="1"/>
  <c r="C20" i="9" s="1"/>
  <c r="B9" i="7" s="1"/>
  <c r="V25" i="9"/>
  <c r="X24" i="9" a="1"/>
  <c r="X24" i="9" s="1"/>
  <c r="D20" i="9" s="1"/>
  <c r="F9" i="7" s="1"/>
  <c r="Y24" i="9" a="1"/>
  <c r="Y24" i="9" s="1"/>
  <c r="E20" i="9" s="1"/>
  <c r="F8" i="7" l="1"/>
  <c r="B21" i="9"/>
  <c r="B22" i="9" s="1"/>
  <c r="X25" i="9" a="1"/>
  <c r="X25" i="9" s="1"/>
  <c r="D21" i="9" s="1"/>
  <c r="G9" i="7" s="1"/>
  <c r="Z25" i="9" a="1"/>
  <c r="Z25" i="9" s="1"/>
  <c r="F21" i="9" s="1"/>
  <c r="Y25" i="9" a="1"/>
  <c r="Y25" i="9" s="1"/>
  <c r="E21" i="9" s="1"/>
  <c r="W25" i="9" a="1"/>
  <c r="W25" i="9" s="1"/>
  <c r="C21" i="9" s="1"/>
  <c r="D9" i="7" s="1"/>
  <c r="V26" i="9"/>
  <c r="D8" i="7" l="1"/>
  <c r="G8" i="7" s="1"/>
  <c r="X26" i="9" a="1"/>
  <c r="X26" i="9" s="1"/>
  <c r="D22" i="9" s="1"/>
  <c r="H9" i="7" s="1"/>
  <c r="G10" i="7" s="1"/>
  <c r="Z26" i="9" a="1"/>
  <c r="Z26" i="9" s="1"/>
  <c r="F22" i="9" s="1"/>
  <c r="Y26" i="9" a="1"/>
  <c r="Y26" i="9" s="1"/>
  <c r="E22" i="9" s="1"/>
  <c r="E23" i="9" s="1"/>
  <c r="W26" i="9" a="1"/>
  <c r="W26" i="9" s="1"/>
  <c r="C22" i="9" s="1"/>
  <c r="E9" i="7" s="1"/>
  <c r="D10" i="7" s="1"/>
  <c r="E8" i="7"/>
  <c r="H8" i="7" s="1"/>
  <c r="Y27" i="9" l="1"/>
  <c r="W27" i="9"/>
  <c r="X27" i="9"/>
  <c r="D23" i="9"/>
  <c r="C23" i="9"/>
  <c r="Z29" i="9" l="1"/>
  <c r="Z27" i="9"/>
  <c r="F23" i="9" s="1"/>
  <c r="X31" i="9" l="1"/>
  <c r="D27" i="9" s="1"/>
  <c r="C87" i="11"/>
  <c r="F25" i="9"/>
  <c r="C103" i="11" s="1"/>
  <c r="D126" i="11" l="1"/>
  <c r="H30" i="11" s="1"/>
  <c r="D132" i="11"/>
  <c r="H31" i="11" s="1"/>
  <c r="H27" i="11"/>
  <c r="C100" i="11"/>
  <c r="B26" i="11" s="1"/>
  <c r="C116" i="11"/>
  <c r="H36" i="11" s="1"/>
  <c r="D24" i="11"/>
  <c r="C107" i="11"/>
  <c r="H33" i="11" s="1"/>
  <c r="C113" i="11"/>
  <c r="H35" i="11" s="1"/>
  <c r="C110" i="11"/>
  <c r="H34" i="11" s="1"/>
  <c r="C95" i="11"/>
  <c r="H25" i="11" s="1"/>
  <c r="E11" i="7"/>
  <c r="K101" i="7" s="1"/>
  <c r="L3" i="9"/>
  <c r="C91" i="11" s="1"/>
  <c r="K99" i="7" l="1"/>
  <c r="K15" i="7" s="1"/>
  <c r="K96" i="7"/>
  <c r="B12" i="7" s="1"/>
  <c r="K97" i="7"/>
  <c r="B13" i="7" s="1"/>
  <c r="K18" i="7"/>
  <c r="K100" i="7"/>
  <c r="K17" i="7" s="1"/>
  <c r="K92" i="7"/>
  <c r="K10" i="7" s="1"/>
  <c r="K94" i="7"/>
  <c r="K12" i="7" s="1"/>
  <c r="K91" i="7"/>
  <c r="K9" i="7" s="1"/>
  <c r="K102" i="7"/>
  <c r="K19" i="7" s="1"/>
  <c r="K90" i="7"/>
  <c r="K8" i="7" s="1"/>
  <c r="K93" i="7"/>
  <c r="K11" i="7" s="1"/>
  <c r="K95" i="7"/>
  <c r="K13" i="7" s="1"/>
  <c r="K89" i="7"/>
  <c r="K6" i="7" s="1"/>
  <c r="D25" i="11"/>
  <c r="Y80" i="12"/>
  <c r="Y24" i="12" s="1"/>
  <c r="M105" i="12" l="1"/>
  <c r="M106" i="12" s="1"/>
  <c r="Q106" i="12"/>
  <c r="Y72" i="12" l="1"/>
  <c r="Y6" i="12" s="1"/>
  <c r="C2" i="11"/>
  <c r="D2" i="7" s="1"/>
  <c r="C3" i="9" l="1"/>
</calcChain>
</file>

<file path=xl/sharedStrings.xml><?xml version="1.0" encoding="utf-8"?>
<sst xmlns="http://schemas.openxmlformats.org/spreadsheetml/2006/main" count="709" uniqueCount="539">
  <si>
    <t>月</t>
    <rPh sb="0" eb="1">
      <t>ツキ</t>
    </rPh>
    <phoneticPr fontId="1"/>
  </si>
  <si>
    <t>令和1年</t>
    <rPh sb="0" eb="2">
      <t>レイワ</t>
    </rPh>
    <rPh sb="3" eb="4">
      <t>ネン</t>
    </rPh>
    <phoneticPr fontId="1"/>
  </si>
  <si>
    <t>令和2年</t>
    <rPh sb="0" eb="2">
      <t>レイワ</t>
    </rPh>
    <rPh sb="3" eb="4">
      <t>ネン</t>
    </rPh>
    <phoneticPr fontId="1"/>
  </si>
  <si>
    <t>増減額</t>
    <rPh sb="0" eb="2">
      <t>ゾウゲン</t>
    </rPh>
    <rPh sb="2" eb="3">
      <t>ガク</t>
    </rPh>
    <phoneticPr fontId="1"/>
  </si>
  <si>
    <t>増減率</t>
    <rPh sb="0" eb="2">
      <t>ゾウゲン</t>
    </rPh>
    <rPh sb="2" eb="3">
      <t>リツ</t>
    </rPh>
    <phoneticPr fontId="1"/>
  </si>
  <si>
    <t>合計</t>
    <rPh sb="0" eb="2">
      <t>ゴウケイ</t>
    </rPh>
    <phoneticPr fontId="1"/>
  </si>
  <si>
    <t>作成日</t>
    <rPh sb="0" eb="3">
      <t>サクセイビ</t>
    </rPh>
    <phoneticPr fontId="1"/>
  </si>
  <si>
    <t>事業所名</t>
    <rPh sb="0" eb="3">
      <t>ジギョウショ</t>
    </rPh>
    <rPh sb="3" eb="4">
      <t>ナ</t>
    </rPh>
    <phoneticPr fontId="1"/>
  </si>
  <si>
    <r>
      <t>事業収入割合</t>
    </r>
    <r>
      <rPr>
        <b/>
        <sz val="14"/>
        <rFont val="Yu Gothic"/>
        <family val="3"/>
        <charset val="128"/>
        <scheme val="minor"/>
      </rPr>
      <t>（</t>
    </r>
    <r>
      <rPr>
        <b/>
        <sz val="14"/>
        <color rgb="FF002060"/>
        <rFont val="Yu Gothic"/>
        <family val="3"/>
        <charset val="128"/>
        <scheme val="minor"/>
      </rPr>
      <t>①</t>
    </r>
    <r>
      <rPr>
        <b/>
        <sz val="14"/>
        <rFont val="Yu Gothic"/>
        <family val="3"/>
        <charset val="128"/>
        <scheme val="minor"/>
      </rPr>
      <t>／</t>
    </r>
    <r>
      <rPr>
        <b/>
        <sz val="14"/>
        <color rgb="FF002060"/>
        <rFont val="Yu Gothic"/>
        <family val="3"/>
        <charset val="128"/>
        <scheme val="minor"/>
      </rPr>
      <t>②</t>
    </r>
    <r>
      <rPr>
        <b/>
        <sz val="14"/>
        <rFont val="Yu Gothic"/>
        <family val="3"/>
        <charset val="128"/>
        <scheme val="minor"/>
      </rPr>
      <t>）※小数点以下切り捨て）</t>
    </r>
    <rPh sb="0" eb="6">
      <t>ジギョウシュウニュウワリアイ</t>
    </rPh>
    <rPh sb="12" eb="18">
      <t>ショウスウテンイカキ</t>
    </rPh>
    <rPh sb="19" eb="20">
      <t>ス</t>
    </rPh>
    <phoneticPr fontId="1"/>
  </si>
  <si>
    <t>・・・①</t>
    <phoneticPr fontId="1"/>
  </si>
  <si>
    <t>・・・②</t>
    <phoneticPr fontId="1"/>
  </si>
  <si>
    <t>　　合計：</t>
    <rPh sb="2" eb="4">
      <t>ゴウケイ</t>
    </rPh>
    <phoneticPr fontId="1"/>
  </si>
  <si>
    <t>　　　合計：</t>
    <rPh sb="3" eb="5">
      <t>ゴウケイ</t>
    </rPh>
    <phoneticPr fontId="1"/>
  </si>
  <si>
    <t>事業収入割合：</t>
    <rPh sb="0" eb="6">
      <t>ジギョウシュウニュウワリアイ</t>
    </rPh>
    <phoneticPr fontId="1"/>
  </si>
  <si>
    <t>（①／②）※小数点以下切り捨て）</t>
    <phoneticPr fontId="1"/>
  </si>
  <si>
    <t>令和２年２月から１０月までの連続する３月を記載</t>
    <phoneticPr fontId="1"/>
  </si>
  <si>
    <t>左の期間の前年同期を記載</t>
    <phoneticPr fontId="1"/>
  </si>
  <si>
    <t>申告期間（R3.1.4～R3.2.1)</t>
    <rPh sb="0" eb="2">
      <t>シンコク</t>
    </rPh>
    <rPh sb="2" eb="4">
      <t>キカン</t>
    </rPh>
    <phoneticPr fontId="1"/>
  </si>
  <si>
    <t>１．事業収入割合について</t>
    <rPh sb="2" eb="8">
      <t>ジギョウシュウニュウワリアイ</t>
    </rPh>
    <phoneticPr fontId="1"/>
  </si>
  <si>
    <t>２．特例対象資産について</t>
    <phoneticPr fontId="1"/>
  </si>
  <si>
    <t>申告の有無</t>
  </si>
  <si>
    <t>資産</t>
  </si>
  <si>
    <t>３．誓約事項について</t>
    <rPh sb="2" eb="4">
      <t>セイヤク</t>
    </rPh>
    <rPh sb="4" eb="6">
      <t>ジコウ</t>
    </rPh>
    <phoneticPr fontId="1"/>
  </si>
  <si>
    <t>以下の（１）から（４）について、事実に相違ないことを誓約します。</t>
  </si>
  <si>
    <t>（１）「１　事業収入割合について」に記載した事業収入割合の減少は、新型コロナウイルス感染症及びそのまん延防止のための措置の影響によるものであること。</t>
  </si>
  <si>
    <t>（２）申告者は、風俗営業等の規制及び業務の適正化等に関する法律（昭和23年法律第122号）第２条第５項に規定する「性風俗関連特殊営業」を営んでいないこと。</t>
  </si>
  <si>
    <t>（３）（申告者が資本若しくは出資を有する法人である場合、）申告者は、資本金の額若しくは出資金の額が１億円以下であり、かつ、次に掲げる事由のいずれにも該当しないこと。</t>
  </si>
  <si>
    <t>　①　その発行済株式又は出資（その有する自己の株式又は出資を除く。②において同じ。）の総数又は総額の２分の１以上が同一の大規模法人（※）の所有に属している法人</t>
  </si>
  <si>
    <t>②　その発行済株式又は出資の総数又は総額の３分の２以上が大規模法人の所有に属している法人</t>
  </si>
  <si>
    <t>※「大規模法人」とは租税特別措置法施行令第27条の４第12項に規定する大規模法人のことをいう。</t>
  </si>
  <si>
    <t>（４）（申告者が資本若しくは出資を有しない法人又は租税特別措置法第10条第７項第６号に規定する中小事業者である場合、）申告者は、常時使用する従業員の数が1,000人以下であること。</t>
    <phoneticPr fontId="1"/>
  </si>
  <si>
    <t>（事業用家屋の軽減を申告する場合）</t>
    <phoneticPr fontId="1"/>
  </si>
  <si>
    <t>（償却資産の軽減を申告する場合）</t>
  </si>
  <si>
    <t>家屋の所在・家屋番号</t>
    <phoneticPr fontId="1"/>
  </si>
  <si>
    <t>家屋の種類</t>
    <phoneticPr fontId="1"/>
  </si>
  <si>
    <t>床面積</t>
    <phoneticPr fontId="1"/>
  </si>
  <si>
    <t>①延床面積</t>
    <phoneticPr fontId="1"/>
  </si>
  <si>
    <t>②／①
事業割合</t>
    <phoneticPr fontId="1"/>
  </si>
  <si>
    <t>所在</t>
    <rPh sb="0" eb="2">
      <t>ショザイ</t>
    </rPh>
    <phoneticPr fontId="1"/>
  </si>
  <si>
    <t>家屋番号</t>
    <rPh sb="0" eb="2">
      <t>カオク</t>
    </rPh>
    <rPh sb="2" eb="4">
      <t>バンゴウ</t>
    </rPh>
    <phoneticPr fontId="1"/>
  </si>
  <si>
    <t>○町×（字名）△番地□</t>
    <phoneticPr fontId="1"/>
  </si>
  <si>
    <t>△番□（未登記建物の場合は不要）</t>
    <phoneticPr fontId="1"/>
  </si>
  <si>
    <t>事業所</t>
    <phoneticPr fontId="1"/>
  </si>
  <si>
    <t>134.60㎡</t>
    <phoneticPr fontId="1"/>
  </si>
  <si>
    <t>67.30㎡</t>
    <phoneticPr fontId="1"/>
  </si>
  <si>
    <t>※１　令和２年度における課税明細書に記載された内容を記入してください。</t>
  </si>
  <si>
    <t>※２　申告の際は、事業専用割合が分かる資料（青色申告決算書等）を添付してください。</t>
  </si>
  <si>
    <t>※３　令和２年中に新たに取得した事業用家屋の場合は、家屋見取図等で事業専用部分がわかる資料を添付してください。</t>
  </si>
  <si>
    <t>※４　認定支援機関等の確認を受けた後、資産の権利異動・取得等があった場合には再度提出の上、　確認を受けてください。</t>
  </si>
  <si>
    <t xml:space="preserve"> 別紙「特例対象資産一覧」</t>
    <phoneticPr fontId="1"/>
  </si>
  <si>
    <t>当該資産の事業専用割合がわかる資料（青色申告決算書等）</t>
    <phoneticPr fontId="1"/>
  </si>
  <si>
    <t>令和３年度償却資産申告書一式</t>
    <phoneticPr fontId="1"/>
  </si>
  <si>
    <t>事業収入減少を証明する書類（会計帳簿、青色申告書の写等）</t>
    <phoneticPr fontId="1"/>
  </si>
  <si>
    <t>②うち事業
部分</t>
    <phoneticPr fontId="1"/>
  </si>
  <si>
    <t>対象期間</t>
    <rPh sb="0" eb="2">
      <t>タイショウ</t>
    </rPh>
    <rPh sb="2" eb="4">
      <t>キカン</t>
    </rPh>
    <phoneticPr fontId="1"/>
  </si>
  <si>
    <t>～</t>
    <phoneticPr fontId="1"/>
  </si>
  <si>
    <t>Ｒank</t>
    <phoneticPr fontId="1"/>
  </si>
  <si>
    <t>合計①</t>
    <rPh sb="0" eb="2">
      <t>ゴウケイ</t>
    </rPh>
    <phoneticPr fontId="1"/>
  </si>
  <si>
    <t>合計②</t>
    <rPh sb="0" eb="2">
      <t>ゴウケイ</t>
    </rPh>
    <phoneticPr fontId="1"/>
  </si>
  <si>
    <t>＜事業収入割合　算出テーブル＞</t>
    <rPh sb="1" eb="7">
      <t>ジギョウシュウニュウワリアイ</t>
    </rPh>
    <rPh sb="8" eb="10">
      <t>サンシュツ</t>
    </rPh>
    <phoneticPr fontId="1"/>
  </si>
  <si>
    <r>
      <t>１</t>
    </r>
    <r>
      <rPr>
        <sz val="9"/>
        <color theme="1"/>
        <rFont val="Yu Gothic"/>
        <family val="3"/>
        <charset val="128"/>
        <scheme val="minor"/>
      </rPr>
      <t>月目</t>
    </r>
    <rPh sb="1" eb="2">
      <t>ツキ</t>
    </rPh>
    <rPh sb="2" eb="3">
      <t>メ</t>
    </rPh>
    <phoneticPr fontId="1"/>
  </si>
  <si>
    <r>
      <t>２</t>
    </r>
    <r>
      <rPr>
        <sz val="9"/>
        <color theme="1"/>
        <rFont val="Yu Gothic"/>
        <family val="3"/>
        <charset val="128"/>
        <scheme val="minor"/>
      </rPr>
      <t>月目</t>
    </r>
    <rPh sb="1" eb="2">
      <t>ツキ</t>
    </rPh>
    <rPh sb="2" eb="3">
      <t>メ</t>
    </rPh>
    <phoneticPr fontId="1"/>
  </si>
  <si>
    <r>
      <t>３</t>
    </r>
    <r>
      <rPr>
        <sz val="9"/>
        <color theme="1"/>
        <rFont val="Yu Gothic"/>
        <family val="3"/>
        <charset val="128"/>
        <scheme val="minor"/>
      </rPr>
      <t>月目</t>
    </r>
    <rPh sb="1" eb="2">
      <t>ツキ</t>
    </rPh>
    <rPh sb="2" eb="3">
      <t>メ</t>
    </rPh>
    <phoneticPr fontId="1"/>
  </si>
  <si>
    <t>事業収入割合算出テーブルのRank「１」の行に表示された対象期間の各値を表示します。</t>
    <rPh sb="0" eb="6">
      <t>ジギョウシュウニュウワリアイ</t>
    </rPh>
    <rPh sb="6" eb="8">
      <t>サンシュツ</t>
    </rPh>
    <rPh sb="21" eb="22">
      <t>ギョウ</t>
    </rPh>
    <rPh sb="23" eb="25">
      <t>ヒョウジ</t>
    </rPh>
    <rPh sb="28" eb="30">
      <t>タイショウ</t>
    </rPh>
    <rPh sb="30" eb="32">
      <t>キカン</t>
    </rPh>
    <rPh sb="33" eb="34">
      <t>カク</t>
    </rPh>
    <rPh sb="34" eb="35">
      <t>アタイ</t>
    </rPh>
    <rPh sb="36" eb="38">
      <t>ヒョウジ</t>
    </rPh>
    <phoneticPr fontId="1"/>
  </si>
  <si>
    <t>※ Rank「１」の対象期間の事業収入割合が70％以下（売上減少率30％以上）であれば、
　「固定資産税及び都市計画税の課税標準の特例措置に関する申告」が可能となります。</t>
    <rPh sb="10" eb="14">
      <t>タイショウキカン</t>
    </rPh>
    <rPh sb="15" eb="21">
      <t>ジギョウシュウニュウワリアイ</t>
    </rPh>
    <rPh sb="25" eb="27">
      <t>イカ</t>
    </rPh>
    <rPh sb="28" eb="30">
      <t>ウリアゲ</t>
    </rPh>
    <rPh sb="30" eb="33">
      <t>ゲンショウリツ</t>
    </rPh>
    <rPh sb="36" eb="38">
      <t>イジョウ</t>
    </rPh>
    <rPh sb="77" eb="79">
      <t>カノウ</t>
    </rPh>
    <phoneticPr fontId="1"/>
  </si>
  <si>
    <t>事業収入割合
①／②</t>
    <rPh sb="0" eb="2">
      <t>ジギョウ</t>
    </rPh>
    <rPh sb="2" eb="4">
      <t>シュウニュウ</t>
    </rPh>
    <rPh sb="4" eb="6">
      <t>ワリアイ</t>
    </rPh>
    <phoneticPr fontId="1"/>
  </si>
  <si>
    <t>　５０％以下　　　　　　（軽減率：全額）</t>
    <rPh sb="4" eb="6">
      <t>イカ</t>
    </rPh>
    <rPh sb="13" eb="15">
      <t>ケイゲン</t>
    </rPh>
    <rPh sb="15" eb="16">
      <t>リツ</t>
    </rPh>
    <rPh sb="17" eb="19">
      <t>ゼンガク</t>
    </rPh>
    <phoneticPr fontId="1"/>
  </si>
  <si>
    <t>　５０％超７０％以下　　（軽減率：１／２）</t>
    <rPh sb="4" eb="5">
      <t>チョウ</t>
    </rPh>
    <rPh sb="8" eb="10">
      <t>イカ</t>
    </rPh>
    <rPh sb="13" eb="15">
      <t>ケイゲン</t>
    </rPh>
    <rPh sb="15" eb="16">
      <t>リツ</t>
    </rPh>
    <phoneticPr fontId="1"/>
  </si>
  <si>
    <t>申告可否判定</t>
    <rPh sb="0" eb="2">
      <t>シンコク</t>
    </rPh>
    <rPh sb="2" eb="4">
      <t>カヒ</t>
    </rPh>
    <rPh sb="4" eb="6">
      <t>ハンテイ</t>
    </rPh>
    <phoneticPr fontId="1"/>
  </si>
  <si>
    <t>令和２年</t>
    <rPh sb="0" eb="2">
      <t>レイワ</t>
    </rPh>
    <rPh sb="3" eb="4">
      <t>ネン</t>
    </rPh>
    <phoneticPr fontId="1"/>
  </si>
  <si>
    <t>令和１年</t>
    <rPh sb="0" eb="2">
      <t>レイワ</t>
    </rPh>
    <rPh sb="3" eb="4">
      <t>ネン</t>
    </rPh>
    <phoneticPr fontId="1"/>
  </si>
  <si>
    <r>
      <t xml:space="preserve">※ </t>
    </r>
    <r>
      <rPr>
        <u/>
        <sz val="12"/>
        <color rgb="FF002060"/>
        <rFont val="Yu Gothic"/>
        <family val="3"/>
        <charset val="128"/>
        <scheme val="minor"/>
      </rPr>
      <t>事業所名および２月から１０月迄の月別売上高（２年分）を入力してください。</t>
    </r>
  </si>
  <si>
    <t>算出した事業収入割合
により適用される軽減率</t>
    <rPh sb="0" eb="2">
      <t>サンシュツ</t>
    </rPh>
    <rPh sb="4" eb="10">
      <t>ジギョウシュウニュウワリアイ</t>
    </rPh>
    <rPh sb="14" eb="16">
      <t>テキヨウ</t>
    </rPh>
    <rPh sb="19" eb="21">
      <t>ケイゲン</t>
    </rPh>
    <rPh sb="21" eb="22">
      <t>リツ</t>
    </rPh>
    <phoneticPr fontId="1"/>
  </si>
  <si>
    <t>本テーブルは、左表の売上高を対象期間毎に表示し、各期間の事業収入割合を表示します。</t>
    <rPh sb="0" eb="1">
      <t>ホン</t>
    </rPh>
    <rPh sb="7" eb="8">
      <t>サ</t>
    </rPh>
    <rPh sb="8" eb="9">
      <t>ヒョウ</t>
    </rPh>
    <rPh sb="10" eb="12">
      <t>ウリアゲ</t>
    </rPh>
    <rPh sb="12" eb="13">
      <t>ダカ</t>
    </rPh>
    <rPh sb="14" eb="18">
      <t>タイショウキカン</t>
    </rPh>
    <rPh sb="18" eb="19">
      <t>ゴト</t>
    </rPh>
    <rPh sb="20" eb="22">
      <t>ヒョウジ</t>
    </rPh>
    <rPh sb="24" eb="25">
      <t>カク</t>
    </rPh>
    <rPh sb="25" eb="27">
      <t>キカン</t>
    </rPh>
    <rPh sb="28" eb="34">
      <t>ジギョウシュウニュウワリアイ</t>
    </rPh>
    <rPh sb="35" eb="37">
      <t>ヒョウジ</t>
    </rPh>
    <phoneticPr fontId="1"/>
  </si>
  <si>
    <t>事業収入割合・軽減率 算出表</t>
    <rPh sb="0" eb="6">
      <t>ジギョウシュウニュウワリアイ</t>
    </rPh>
    <rPh sb="7" eb="9">
      <t>ケイゲン</t>
    </rPh>
    <rPh sb="9" eb="10">
      <t>リツ</t>
    </rPh>
    <rPh sb="11" eb="13">
      <t>サンシュツ</t>
    </rPh>
    <rPh sb="13" eb="14">
      <t>ヒョウ</t>
    </rPh>
    <phoneticPr fontId="1"/>
  </si>
  <si>
    <t>提出期限</t>
  </si>
  <si>
    <t>令和3年2月1日（月曜日）まで　（当日消印有効）</t>
  </si>
  <si>
    <t>提出場所</t>
  </si>
  <si>
    <t>　※eLTAXで償却資産の申告をおこなう場合は、他の提出書類はPDFで添付してください。</t>
  </si>
  <si>
    <t>　※メール・FAXでの提出は承りません。</t>
  </si>
  <si>
    <t>申告までの流れ</t>
  </si>
  <si>
    <t>1. 新型コロナウイルス～特例措置に関する申告書」（事業用家屋に対する軽減も受ける場合は、くわえて「特例対象資産一覧表」）を作成する。</t>
  </si>
  <si>
    <t>3. 提出書類一式を資産税課に提出。</t>
  </si>
  <si>
    <t>2. 作成した申告書について、記載内容に相違ないか「認定経営革新等支援機関等」の確認をうける。</t>
    <phoneticPr fontId="1"/>
  </si>
  <si>
    <t>Tel：0282-21-2272</t>
    <phoneticPr fontId="1"/>
  </si>
  <si>
    <t>※ Rank欄は、事業収入割合が最小値の順位を「１」としピンクの網掛けで表示します。
　また、2番以降の順位を連番で表示します。</t>
    <rPh sb="6" eb="7">
      <t>ラン</t>
    </rPh>
    <rPh sb="9" eb="15">
      <t>ジギョウシュウニュウワリアイ</t>
    </rPh>
    <rPh sb="16" eb="19">
      <t>サイショウチ</t>
    </rPh>
    <rPh sb="20" eb="22">
      <t>ジュンイ</t>
    </rPh>
    <rPh sb="32" eb="34">
      <t>アミカ</t>
    </rPh>
    <rPh sb="36" eb="38">
      <t>ヒョウジ</t>
    </rPh>
    <rPh sb="48" eb="49">
      <t>バン</t>
    </rPh>
    <rPh sb="49" eb="51">
      <t>イコウ</t>
    </rPh>
    <rPh sb="52" eb="54">
      <t>ジュンイ</t>
    </rPh>
    <rPh sb="55" eb="57">
      <t>レンバン</t>
    </rPh>
    <rPh sb="58" eb="60">
      <t>ヒョウジ</t>
    </rPh>
    <phoneticPr fontId="1"/>
  </si>
  <si>
    <t>※ 開業後間もないなど、前年同期比の事業収入が比較できない場合は本制度の対象外です。</t>
    <rPh sb="32" eb="33">
      <t>ホン</t>
    </rPh>
    <rPh sb="33" eb="35">
      <t>セイド</t>
    </rPh>
    <phoneticPr fontId="1"/>
  </si>
  <si>
    <t>2．事業収入割合・軽減率 算出表</t>
    <rPh sb="2" eb="6">
      <t>ジギョウシュウニュウ</t>
    </rPh>
    <rPh sb="6" eb="8">
      <t>ワリアイ</t>
    </rPh>
    <rPh sb="9" eb="12">
      <t>ケイゲンリツ</t>
    </rPh>
    <rPh sb="13" eb="15">
      <t>サンシュツ</t>
    </rPh>
    <rPh sb="15" eb="16">
      <t>ヒョウ</t>
    </rPh>
    <phoneticPr fontId="1"/>
  </si>
  <si>
    <t>＜売上入力確認テーブル＞</t>
    <rPh sb="1" eb="3">
      <t>ウリアゲ</t>
    </rPh>
    <rPh sb="3" eb="5">
      <t>ニュウリョク</t>
    </rPh>
    <rPh sb="5" eb="7">
      <t>カクニン</t>
    </rPh>
    <phoneticPr fontId="1"/>
  </si>
  <si>
    <t>合計</t>
    <rPh sb="0" eb="2">
      <t>ゴウケイ</t>
    </rPh>
    <phoneticPr fontId="1"/>
  </si>
  <si>
    <t>①各月の売上高が未入力の場合、「0」を表示する。</t>
    <rPh sb="1" eb="3">
      <t>カクツキ</t>
    </rPh>
    <rPh sb="4" eb="7">
      <t>ウリアゲダカ</t>
    </rPh>
    <rPh sb="8" eb="11">
      <t>ミニュウリョク</t>
    </rPh>
    <rPh sb="12" eb="14">
      <t>バアイ</t>
    </rPh>
    <rPh sb="19" eb="21">
      <t>ヒョウジ</t>
    </rPh>
    <phoneticPr fontId="1"/>
  </si>
  <si>
    <t>②各月の売上高を入力した場合、「1」を表示する。</t>
    <rPh sb="1" eb="3">
      <t>カクツキ</t>
    </rPh>
    <rPh sb="4" eb="7">
      <t>ウリアゲダカ</t>
    </rPh>
    <rPh sb="8" eb="10">
      <t>ニュウリョク</t>
    </rPh>
    <rPh sb="12" eb="14">
      <t>バアイ</t>
    </rPh>
    <rPh sb="19" eb="21">
      <t>ヒョウジ</t>
    </rPh>
    <phoneticPr fontId="1"/>
  </si>
  <si>
    <t>③合計値「６」となった時に、対象期間の入力完了を意味する。</t>
    <rPh sb="1" eb="3">
      <t>ゴウケイ</t>
    </rPh>
    <rPh sb="3" eb="4">
      <t>アタイ</t>
    </rPh>
    <rPh sb="11" eb="12">
      <t>トキ</t>
    </rPh>
    <rPh sb="14" eb="16">
      <t>タイショウ</t>
    </rPh>
    <rPh sb="16" eb="18">
      <t>キカン</t>
    </rPh>
    <rPh sb="19" eb="21">
      <t>ニュウリョク</t>
    </rPh>
    <rPh sb="21" eb="23">
      <t>カンリョウ</t>
    </rPh>
    <rPh sb="24" eb="26">
      <t>イミ</t>
    </rPh>
    <phoneticPr fontId="1"/>
  </si>
  <si>
    <t>令和２年２月１日から同年４月３０日</t>
    <rPh sb="0" eb="2">
      <t>レイワ</t>
    </rPh>
    <rPh sb="3" eb="4">
      <t>ネン</t>
    </rPh>
    <rPh sb="5" eb="6">
      <t>ツキ</t>
    </rPh>
    <rPh sb="7" eb="8">
      <t>ヒ</t>
    </rPh>
    <rPh sb="10" eb="12">
      <t>ドウネン</t>
    </rPh>
    <rPh sb="13" eb="14">
      <t>ツキ</t>
    </rPh>
    <rPh sb="16" eb="17">
      <t>ヒ</t>
    </rPh>
    <phoneticPr fontId="1"/>
  </si>
  <si>
    <t>令和２年３月１日から同年５月３１日</t>
    <rPh sb="0" eb="2">
      <t>レイワ</t>
    </rPh>
    <rPh sb="3" eb="4">
      <t>ネン</t>
    </rPh>
    <rPh sb="5" eb="6">
      <t>ツキ</t>
    </rPh>
    <rPh sb="7" eb="8">
      <t>ヒ</t>
    </rPh>
    <rPh sb="10" eb="12">
      <t>ドウネン</t>
    </rPh>
    <rPh sb="13" eb="14">
      <t>ツキ</t>
    </rPh>
    <rPh sb="16" eb="17">
      <t>ヒ</t>
    </rPh>
    <phoneticPr fontId="1"/>
  </si>
  <si>
    <t>令和２年４月１日から同年６月３０日</t>
    <rPh sb="0" eb="2">
      <t>レイワ</t>
    </rPh>
    <rPh sb="3" eb="4">
      <t>ネン</t>
    </rPh>
    <rPh sb="5" eb="6">
      <t>ツキ</t>
    </rPh>
    <rPh sb="7" eb="8">
      <t>ヒ</t>
    </rPh>
    <rPh sb="10" eb="12">
      <t>ドウネン</t>
    </rPh>
    <rPh sb="13" eb="14">
      <t>ツキ</t>
    </rPh>
    <rPh sb="16" eb="17">
      <t>ヒ</t>
    </rPh>
    <phoneticPr fontId="1"/>
  </si>
  <si>
    <t>令和２年５月１日から同年７月３１日</t>
    <rPh sb="0" eb="2">
      <t>レイワ</t>
    </rPh>
    <rPh sb="3" eb="4">
      <t>ネン</t>
    </rPh>
    <rPh sb="5" eb="6">
      <t>ツキ</t>
    </rPh>
    <rPh sb="7" eb="8">
      <t>ヒ</t>
    </rPh>
    <rPh sb="10" eb="12">
      <t>ドウネン</t>
    </rPh>
    <rPh sb="13" eb="14">
      <t>ツキ</t>
    </rPh>
    <rPh sb="16" eb="17">
      <t>ヒ</t>
    </rPh>
    <phoneticPr fontId="1"/>
  </si>
  <si>
    <t>平成３１年２月１日から同年４月３０日</t>
    <rPh sb="0" eb="2">
      <t>ヘイセイ</t>
    </rPh>
    <rPh sb="4" eb="5">
      <t>ネン</t>
    </rPh>
    <rPh sb="6" eb="7">
      <t>ツキ</t>
    </rPh>
    <rPh sb="8" eb="9">
      <t>ヒ</t>
    </rPh>
    <rPh sb="11" eb="13">
      <t>ドウネン</t>
    </rPh>
    <rPh sb="14" eb="15">
      <t>ツキ</t>
    </rPh>
    <rPh sb="17" eb="18">
      <t>ヒ</t>
    </rPh>
    <phoneticPr fontId="1"/>
  </si>
  <si>
    <t>平成３１年３月１日から同年５月３１日</t>
    <rPh sb="0" eb="2">
      <t>ヘイセイ</t>
    </rPh>
    <rPh sb="4" eb="5">
      <t>ネン</t>
    </rPh>
    <rPh sb="6" eb="7">
      <t>ツキ</t>
    </rPh>
    <rPh sb="8" eb="9">
      <t>ヒ</t>
    </rPh>
    <rPh sb="11" eb="13">
      <t>ドウネン</t>
    </rPh>
    <rPh sb="14" eb="15">
      <t>ツキ</t>
    </rPh>
    <rPh sb="17" eb="18">
      <t>ヒ</t>
    </rPh>
    <phoneticPr fontId="1"/>
  </si>
  <si>
    <t>平成３１年４月１日から同年６月３０日</t>
    <rPh sb="0" eb="2">
      <t>ヘイセイ</t>
    </rPh>
    <rPh sb="4" eb="5">
      <t>ネン</t>
    </rPh>
    <rPh sb="6" eb="7">
      <t>ツキ</t>
    </rPh>
    <rPh sb="8" eb="9">
      <t>ヒ</t>
    </rPh>
    <rPh sb="11" eb="13">
      <t>ドウネン</t>
    </rPh>
    <rPh sb="14" eb="15">
      <t>ツキ</t>
    </rPh>
    <rPh sb="17" eb="18">
      <t>ヒ</t>
    </rPh>
    <phoneticPr fontId="1"/>
  </si>
  <si>
    <t>令和元年５月１日から同年７月３１日</t>
    <rPh sb="0" eb="2">
      <t>レイワ</t>
    </rPh>
    <rPh sb="2" eb="4">
      <t>ガンネン</t>
    </rPh>
    <rPh sb="5" eb="6">
      <t>ツキ</t>
    </rPh>
    <rPh sb="7" eb="8">
      <t>ヒ</t>
    </rPh>
    <rPh sb="10" eb="12">
      <t>ドウネン</t>
    </rPh>
    <rPh sb="13" eb="14">
      <t>ツキ</t>
    </rPh>
    <rPh sb="16" eb="17">
      <t>ヒ</t>
    </rPh>
    <phoneticPr fontId="1"/>
  </si>
  <si>
    <t>令和２年６月１日から同年８月３１日</t>
    <rPh sb="0" eb="2">
      <t>レイワ</t>
    </rPh>
    <rPh sb="3" eb="4">
      <t>ネン</t>
    </rPh>
    <rPh sb="5" eb="6">
      <t>ツキ</t>
    </rPh>
    <rPh sb="7" eb="8">
      <t>ヒ</t>
    </rPh>
    <rPh sb="10" eb="12">
      <t>ドウネン</t>
    </rPh>
    <rPh sb="13" eb="14">
      <t>ツキ</t>
    </rPh>
    <rPh sb="16" eb="17">
      <t>ヒ</t>
    </rPh>
    <phoneticPr fontId="1"/>
  </si>
  <si>
    <t>令和元年６月１日から同年８月３１日</t>
    <rPh sb="0" eb="2">
      <t>レイワ</t>
    </rPh>
    <rPh sb="2" eb="4">
      <t>ガンネン</t>
    </rPh>
    <rPh sb="5" eb="6">
      <t>ツキ</t>
    </rPh>
    <rPh sb="7" eb="8">
      <t>ヒ</t>
    </rPh>
    <rPh sb="10" eb="12">
      <t>ドウネン</t>
    </rPh>
    <rPh sb="13" eb="14">
      <t>ツキ</t>
    </rPh>
    <rPh sb="16" eb="17">
      <t>ヒ</t>
    </rPh>
    <phoneticPr fontId="1"/>
  </si>
  <si>
    <t>令和２年７月１日から同年９月３０日</t>
    <rPh sb="0" eb="2">
      <t>レイワ</t>
    </rPh>
    <rPh sb="3" eb="4">
      <t>ネン</t>
    </rPh>
    <rPh sb="5" eb="6">
      <t>ツキ</t>
    </rPh>
    <rPh sb="7" eb="8">
      <t>ヒ</t>
    </rPh>
    <rPh sb="10" eb="12">
      <t>ドウネン</t>
    </rPh>
    <rPh sb="13" eb="14">
      <t>ツキ</t>
    </rPh>
    <rPh sb="16" eb="17">
      <t>ヒ</t>
    </rPh>
    <phoneticPr fontId="1"/>
  </si>
  <si>
    <t>令和元年７月１日から同年９月３０日</t>
    <rPh sb="0" eb="2">
      <t>レイワ</t>
    </rPh>
    <rPh sb="2" eb="4">
      <t>ガンネン</t>
    </rPh>
    <rPh sb="5" eb="6">
      <t>ツキ</t>
    </rPh>
    <rPh sb="7" eb="8">
      <t>ヒ</t>
    </rPh>
    <rPh sb="10" eb="12">
      <t>ドウネン</t>
    </rPh>
    <rPh sb="13" eb="14">
      <t>ツキ</t>
    </rPh>
    <rPh sb="16" eb="17">
      <t>ヒ</t>
    </rPh>
    <phoneticPr fontId="1"/>
  </si>
  <si>
    <t>令和２年８月１日から同年１０月３１日</t>
    <rPh sb="0" eb="2">
      <t>レイワ</t>
    </rPh>
    <rPh sb="3" eb="4">
      <t>ネン</t>
    </rPh>
    <rPh sb="5" eb="6">
      <t>ツキ</t>
    </rPh>
    <rPh sb="7" eb="8">
      <t>ヒ</t>
    </rPh>
    <rPh sb="10" eb="12">
      <t>ドウネン</t>
    </rPh>
    <rPh sb="14" eb="15">
      <t>ツキ</t>
    </rPh>
    <rPh sb="17" eb="18">
      <t>ヒ</t>
    </rPh>
    <phoneticPr fontId="1"/>
  </si>
  <si>
    <t>令和元年８月１日から同年１０月３１日</t>
    <rPh sb="0" eb="2">
      <t>レイワ</t>
    </rPh>
    <rPh sb="2" eb="4">
      <t>ガンネン</t>
    </rPh>
    <rPh sb="5" eb="6">
      <t>ツキ</t>
    </rPh>
    <rPh sb="7" eb="8">
      <t>ヒ</t>
    </rPh>
    <rPh sb="10" eb="12">
      <t>ドウネン</t>
    </rPh>
    <rPh sb="14" eb="15">
      <t>ツキ</t>
    </rPh>
    <rPh sb="17" eb="18">
      <t>ヒ</t>
    </rPh>
    <phoneticPr fontId="1"/>
  </si>
  <si>
    <t>事業収入割合欄の表示項目</t>
    <rPh sb="0" eb="6">
      <t>ジギョウシュウニュウワリアイ</t>
    </rPh>
    <rPh sb="6" eb="7">
      <t>ラン</t>
    </rPh>
    <rPh sb="8" eb="10">
      <t>ヒョウジ</t>
    </rPh>
    <rPh sb="10" eb="12">
      <t>コウモク</t>
    </rPh>
    <phoneticPr fontId="1"/>
  </si>
  <si>
    <t>令和２年</t>
    <rPh sb="0" eb="2">
      <t>レイワ</t>
    </rPh>
    <rPh sb="3" eb="4">
      <t>ネン</t>
    </rPh>
    <phoneticPr fontId="1"/>
  </si>
  <si>
    <t>令和１年</t>
    <rPh sb="0" eb="2">
      <t>レイワ</t>
    </rPh>
    <rPh sb="3" eb="4">
      <t>ネン</t>
    </rPh>
    <phoneticPr fontId="1"/>
  </si>
  <si>
    <t>令和1年</t>
  </si>
  <si>
    <t>「申請書チェックリスト」シート
事業収入割合欄への出力データ</t>
    <rPh sb="1" eb="4">
      <t>シンセイショ</t>
    </rPh>
    <rPh sb="16" eb="22">
      <t>ジギョウシュウニュウワリアイ</t>
    </rPh>
    <rPh sb="22" eb="23">
      <t>ラン</t>
    </rPh>
    <rPh sb="25" eb="27">
      <t>シュツリョク</t>
    </rPh>
    <phoneticPr fontId="1"/>
  </si>
  <si>
    <t>ｱﾄﾞﾚｽ＝Ｂ6</t>
    <phoneticPr fontId="1"/>
  </si>
  <si>
    <t>ｱﾄﾞﾚｽ＝F6</t>
    <phoneticPr fontId="1"/>
  </si>
  <si>
    <t>【参考】</t>
    <rPh sb="1" eb="3">
      <t>サンコウ</t>
    </rPh>
    <phoneticPr fontId="1"/>
  </si>
  <si>
    <t>売上高入力表</t>
    <rPh sb="0" eb="3">
      <t>ウリアゲダカ</t>
    </rPh>
    <rPh sb="3" eb="5">
      <t>ニュウリョク</t>
    </rPh>
    <rPh sb="5" eb="6">
      <t>ヒョウ</t>
    </rPh>
    <phoneticPr fontId="1"/>
  </si>
  <si>
    <t>申告締切日</t>
    <rPh sb="0" eb="2">
      <t>シンコク</t>
    </rPh>
    <rPh sb="2" eb="4">
      <t>シメキリ</t>
    </rPh>
    <rPh sb="4" eb="5">
      <t>ヒ</t>
    </rPh>
    <phoneticPr fontId="1"/>
  </si>
  <si>
    <t>本日表示</t>
    <rPh sb="0" eb="2">
      <t>ホンジツ</t>
    </rPh>
    <rPh sb="2" eb="4">
      <t>ヒョウジ</t>
    </rPh>
    <phoneticPr fontId="1"/>
  </si>
  <si>
    <t>（申告締切日-本日）＝0</t>
    <rPh sb="1" eb="3">
      <t>シンコク</t>
    </rPh>
    <rPh sb="3" eb="6">
      <t>シメキリビ</t>
    </rPh>
    <rPh sb="7" eb="9">
      <t>ホンジツ</t>
    </rPh>
    <phoneticPr fontId="1"/>
  </si>
  <si>
    <t>本日は申告締切日です。</t>
    <rPh sb="0" eb="2">
      <t>ホンジツ</t>
    </rPh>
    <rPh sb="3" eb="5">
      <t>シンコク</t>
    </rPh>
    <rPh sb="5" eb="8">
      <t>シメキリビ</t>
    </rPh>
    <phoneticPr fontId="1"/>
  </si>
  <si>
    <t>申告締切日迄の日数は、</t>
    <rPh sb="0" eb="6">
      <t>シンコクシメキリビマデ</t>
    </rPh>
    <rPh sb="7" eb="9">
      <t>ニッスウ</t>
    </rPh>
    <phoneticPr fontId="1"/>
  </si>
  <si>
    <t>＜非表示エリア＞　　＜非表示エリア＞ 　　＜非表示エリア＞ 　＜非表示エリア＞　　＜非表示エリア＞　　＜非表示エリア＞　</t>
    <rPh sb="11" eb="14">
      <t>ヒヒョウジ</t>
    </rPh>
    <phoneticPr fontId="1"/>
  </si>
  <si>
    <t>※  Rank「１」が複数生じた場合は、早い月を対象期間として事業収入割合を算出します。</t>
    <rPh sb="11" eb="13">
      <t>フクスウ</t>
    </rPh>
    <rPh sb="13" eb="14">
      <t>ショウ</t>
    </rPh>
    <rPh sb="16" eb="18">
      <t>バアイ</t>
    </rPh>
    <rPh sb="20" eb="21">
      <t>ハヤ</t>
    </rPh>
    <rPh sb="22" eb="23">
      <t>ツキ</t>
    </rPh>
    <rPh sb="24" eb="28">
      <t>タイショウキカン</t>
    </rPh>
    <rPh sb="31" eb="33">
      <t>ジギョウ</t>
    </rPh>
    <rPh sb="33" eb="35">
      <t>シュウニュウ</t>
    </rPh>
    <rPh sb="35" eb="37">
      <t>ワリアイ</t>
    </rPh>
    <rPh sb="38" eb="40">
      <t>サンシュツ</t>
    </rPh>
    <phoneticPr fontId="1"/>
  </si>
  <si>
    <t>＜配列数式テーブル＞</t>
    <rPh sb="1" eb="3">
      <t>ハイレツ</t>
    </rPh>
    <rPh sb="3" eb="5">
      <t>スウシキ</t>
    </rPh>
    <phoneticPr fontId="1"/>
  </si>
  <si>
    <t>（宛先）</t>
    <rPh sb="1" eb="3">
      <t>アテサキ</t>
    </rPh>
    <phoneticPr fontId="34"/>
  </si>
  <si>
    <t>西方商工会</t>
    <rPh sb="0" eb="2">
      <t>ニシカタ</t>
    </rPh>
    <rPh sb="2" eb="5">
      <t>ショウコウカイ</t>
    </rPh>
    <phoneticPr fontId="34"/>
  </si>
  <si>
    <t>令和</t>
    <rPh sb="0" eb="2">
      <t>レイワ</t>
    </rPh>
    <phoneticPr fontId="34"/>
  </si>
  <si>
    <t>年</t>
    <rPh sb="0" eb="1">
      <t>ネン</t>
    </rPh>
    <phoneticPr fontId="34"/>
  </si>
  <si>
    <t>月</t>
    <rPh sb="0" eb="1">
      <t>ガツ</t>
    </rPh>
    <phoneticPr fontId="34"/>
  </si>
  <si>
    <t>日</t>
    <rPh sb="0" eb="1">
      <t>ニチ</t>
    </rPh>
    <phoneticPr fontId="34"/>
  </si>
  <si>
    <t>個人事業主</t>
    <phoneticPr fontId="34"/>
  </si>
  <si>
    <t>法人</t>
    <rPh sb="0" eb="2">
      <t>ホウジン</t>
    </rPh>
    <phoneticPr fontId="34"/>
  </si>
  <si>
    <t xml:space="preserve"> </t>
    <phoneticPr fontId="34"/>
  </si>
  <si>
    <t>固定資産税及び都市計画税の課税標準の特例措置に関する申告　転記表</t>
    <rPh sb="0" eb="2">
      <t>コテイ</t>
    </rPh>
    <rPh sb="2" eb="5">
      <t>シサンゼイ</t>
    </rPh>
    <rPh sb="5" eb="6">
      <t>オヨ</t>
    </rPh>
    <rPh sb="7" eb="9">
      <t>トシ</t>
    </rPh>
    <rPh sb="9" eb="11">
      <t>ケイカク</t>
    </rPh>
    <rPh sb="11" eb="12">
      <t>ゼイ</t>
    </rPh>
    <rPh sb="13" eb="15">
      <t>カゼイ</t>
    </rPh>
    <rPh sb="15" eb="17">
      <t>ヒョウジュン</t>
    </rPh>
    <rPh sb="18" eb="20">
      <t>トクレイ</t>
    </rPh>
    <rPh sb="20" eb="22">
      <t>ソチ</t>
    </rPh>
    <rPh sb="23" eb="24">
      <t>カン</t>
    </rPh>
    <rPh sb="26" eb="28">
      <t>シンコク</t>
    </rPh>
    <rPh sb="29" eb="31">
      <t>テンキ</t>
    </rPh>
    <rPh sb="31" eb="32">
      <t>ヒョウ</t>
    </rPh>
    <phoneticPr fontId="1"/>
  </si>
  <si>
    <t>【添付書類チェック項目】</t>
    <phoneticPr fontId="1"/>
  </si>
  <si>
    <t>申告書の添付書類</t>
    <rPh sb="0" eb="2">
      <t>シンコク</t>
    </rPh>
    <rPh sb="2" eb="3">
      <t>ショ</t>
    </rPh>
    <phoneticPr fontId="1"/>
  </si>
  <si>
    <t>□</t>
  </si>
  <si>
    <t>＜確認事項＞</t>
    <rPh sb="1" eb="3">
      <t>カクニン</t>
    </rPh>
    <rPh sb="3" eb="5">
      <t>ジコウ</t>
    </rPh>
    <phoneticPr fontId="1"/>
  </si>
  <si>
    <t>② 「売上高入力」 表</t>
    <rPh sb="3" eb="5">
      <t>ウリアゲ</t>
    </rPh>
    <rPh sb="5" eb="6">
      <t>ダカ</t>
    </rPh>
    <rPh sb="6" eb="8">
      <t>ニュウリョク</t>
    </rPh>
    <rPh sb="10" eb="11">
      <t>ヒョウ</t>
    </rPh>
    <phoneticPr fontId="34"/>
  </si>
  <si>
    <t>① 「申告確認受付票」</t>
    <rPh sb="3" eb="5">
      <t>シンコク</t>
    </rPh>
    <rPh sb="5" eb="7">
      <t>カクニン</t>
    </rPh>
    <rPh sb="7" eb="9">
      <t>ウケツケ</t>
    </rPh>
    <rPh sb="9" eb="10">
      <t>ヒョウ</t>
    </rPh>
    <phoneticPr fontId="34"/>
  </si>
  <si>
    <t>④ 「申告書転記」 表</t>
    <rPh sb="3" eb="6">
      <t>シンコクショ</t>
    </rPh>
    <rPh sb="6" eb="8">
      <t>テンキ</t>
    </rPh>
    <rPh sb="10" eb="11">
      <t>ヒョウ</t>
    </rPh>
    <phoneticPr fontId="34"/>
  </si>
  <si>
    <t>（別紙）特例対象資産一覧</t>
    <phoneticPr fontId="1"/>
  </si>
  <si>
    <t>担当者</t>
    <rPh sb="0" eb="3">
      <t>タントウシャ</t>
    </rPh>
    <phoneticPr fontId="1"/>
  </si>
  <si>
    <t>締切日が迫っていますので、お急ぎください。</t>
    <rPh sb="0" eb="3">
      <t>シメキリビ</t>
    </rPh>
    <rPh sb="4" eb="5">
      <t>セマ</t>
    </rPh>
    <rPh sb="14" eb="15">
      <t>イソ</t>
    </rPh>
    <phoneticPr fontId="1"/>
  </si>
  <si>
    <t>出力メッセージ①</t>
    <rPh sb="0" eb="2">
      <t>シュツリョク</t>
    </rPh>
    <phoneticPr fontId="1"/>
  </si>
  <si>
    <t>出力メッセージ②</t>
    <rPh sb="0" eb="2">
      <t>シュツリョク</t>
    </rPh>
    <phoneticPr fontId="1"/>
  </si>
  <si>
    <t>本日中に商工会で確認を受け、申告書の郵送（Ltax）が必要です。</t>
    <rPh sb="0" eb="2">
      <t>ホンジツ</t>
    </rPh>
    <rPh sb="2" eb="3">
      <t>チュウ</t>
    </rPh>
    <rPh sb="4" eb="7">
      <t>ショウコウカイ</t>
    </rPh>
    <rPh sb="8" eb="10">
      <t>カクニン</t>
    </rPh>
    <rPh sb="11" eb="12">
      <t>ウ</t>
    </rPh>
    <rPh sb="14" eb="16">
      <t>シンコク</t>
    </rPh>
    <rPh sb="16" eb="17">
      <t>ショ</t>
    </rPh>
    <rPh sb="18" eb="20">
      <t>ユウソウ</t>
    </rPh>
    <rPh sb="27" eb="29">
      <t>ヒツヨウ</t>
    </rPh>
    <phoneticPr fontId="1"/>
  </si>
  <si>
    <t>（申告締切日-本日）&lt;0</t>
    <rPh sb="1" eb="3">
      <t>シンコク</t>
    </rPh>
    <rPh sb="3" eb="6">
      <t>シメキリビ</t>
    </rPh>
    <rPh sb="7" eb="9">
      <t>ホンジツ</t>
    </rPh>
    <phoneticPr fontId="1"/>
  </si>
  <si>
    <t>２月１日をもって、申告の受付は終了しました。</t>
    <rPh sb="1" eb="2">
      <t>ツキ</t>
    </rPh>
    <rPh sb="3" eb="4">
      <t>ヒ</t>
    </rPh>
    <rPh sb="9" eb="11">
      <t>シンコク</t>
    </rPh>
    <rPh sb="12" eb="14">
      <t>ウケツケ</t>
    </rPh>
    <rPh sb="15" eb="17">
      <t>シュウリョウ</t>
    </rPh>
    <phoneticPr fontId="1"/>
  </si>
  <si>
    <t>（申告締切日-本日）＜0</t>
    <rPh sb="1" eb="3">
      <t>シンコク</t>
    </rPh>
    <rPh sb="3" eb="6">
      <t>シメキリビ</t>
    </rPh>
    <rPh sb="7" eb="9">
      <t>ホンジツ</t>
    </rPh>
    <phoneticPr fontId="1"/>
  </si>
  <si>
    <t>（申告締切日-本日）＞＝1</t>
    <rPh sb="1" eb="3">
      <t>シンコク</t>
    </rPh>
    <rPh sb="3" eb="6">
      <t>シメキリビ</t>
    </rPh>
    <rPh sb="7" eb="9">
      <t>ホンジツ</t>
    </rPh>
    <phoneticPr fontId="1"/>
  </si>
  <si>
    <t>（申告締切日-本日）＜＝10</t>
    <rPh sb="1" eb="3">
      <t>シンコク</t>
    </rPh>
    <rPh sb="3" eb="6">
      <t>シメキリビ</t>
    </rPh>
    <rPh sb="7" eb="9">
      <t>ホンジツ</t>
    </rPh>
    <phoneticPr fontId="1"/>
  </si>
  <si>
    <t>申告日を経過しています。</t>
    <rPh sb="0" eb="2">
      <t>シンコク</t>
    </rPh>
    <rPh sb="2" eb="3">
      <t>ヒ</t>
    </rPh>
    <rPh sb="4" eb="6">
      <t>ケイカ</t>
    </rPh>
    <phoneticPr fontId="1"/>
  </si>
  <si>
    <t>出力先ｱﾄﾞﾚｽ</t>
    <rPh sb="0" eb="2">
      <t>シュツリョク</t>
    </rPh>
    <rPh sb="2" eb="3">
      <t>サキ</t>
    </rPh>
    <phoneticPr fontId="1"/>
  </si>
  <si>
    <t>I2</t>
    <phoneticPr fontId="1"/>
  </si>
  <si>
    <t>J2</t>
    <phoneticPr fontId="1"/>
  </si>
  <si>
    <t>I3</t>
  </si>
  <si>
    <t>出力条件</t>
    <rPh sb="0" eb="2">
      <t>シュツリョク</t>
    </rPh>
    <rPh sb="2" eb="4">
      <t>ジョウケン</t>
    </rPh>
    <phoneticPr fontId="1"/>
  </si>
  <si>
    <t>メッセージ①</t>
    <phoneticPr fontId="1"/>
  </si>
  <si>
    <t>メッセージ②</t>
    <phoneticPr fontId="1"/>
  </si>
  <si>
    <t>出力条件①</t>
    <rPh sb="0" eb="2">
      <t>シュツリョク</t>
    </rPh>
    <rPh sb="2" eb="4">
      <t>ジョウケン</t>
    </rPh>
    <phoneticPr fontId="1"/>
  </si>
  <si>
    <t>出力条件②</t>
    <rPh sb="0" eb="2">
      <t>シュツリョク</t>
    </rPh>
    <rPh sb="2" eb="4">
      <t>ジョウケン</t>
    </rPh>
    <phoneticPr fontId="1"/>
  </si>
  <si>
    <t>出力条件No.</t>
    <rPh sb="0" eb="2">
      <t>シュツリョク</t>
    </rPh>
    <rPh sb="2" eb="4">
      <t>ジョウケン</t>
    </rPh>
    <phoneticPr fontId="1"/>
  </si>
  <si>
    <t>締切日迄の日数</t>
    <rPh sb="3" eb="4">
      <t>マデ</t>
    </rPh>
    <rPh sb="5" eb="7">
      <t>ニッスウ</t>
    </rPh>
    <phoneticPr fontId="1"/>
  </si>
  <si>
    <t>非表示エリア</t>
    <rPh sb="0" eb="3">
      <t>ヒヒョウジ</t>
    </rPh>
    <phoneticPr fontId="1"/>
  </si>
  <si>
    <t>申告確認受付票</t>
    <rPh sb="0" eb="2">
      <t>シンコク</t>
    </rPh>
    <rPh sb="2" eb="4">
      <t>カクニン</t>
    </rPh>
    <rPh sb="4" eb="6">
      <t>ウケツケ</t>
    </rPh>
    <rPh sb="6" eb="7">
      <t>ヒョウ</t>
    </rPh>
    <phoneticPr fontId="1"/>
  </si>
  <si>
    <t>←年・月・日の各欄が「0」は未入力、「1」は入力と判断し、合計値「3」の場合、入力完了と判断する。</t>
    <rPh sb="1" eb="2">
      <t>ネン</t>
    </rPh>
    <rPh sb="3" eb="4">
      <t>ツキ</t>
    </rPh>
    <rPh sb="5" eb="6">
      <t>ヒ</t>
    </rPh>
    <rPh sb="7" eb="8">
      <t>カク</t>
    </rPh>
    <rPh sb="8" eb="9">
      <t>ラン</t>
    </rPh>
    <rPh sb="14" eb="17">
      <t>ミニュウリョク</t>
    </rPh>
    <rPh sb="22" eb="24">
      <t>ニュウリョク</t>
    </rPh>
    <rPh sb="25" eb="27">
      <t>ハンダン</t>
    </rPh>
    <rPh sb="29" eb="32">
      <t>ゴウケイチ</t>
    </rPh>
    <rPh sb="36" eb="38">
      <t>バアイ</t>
    </rPh>
    <rPh sb="39" eb="41">
      <t>ニュウリョク</t>
    </rPh>
    <rPh sb="41" eb="43">
      <t>カンリョウ</t>
    </rPh>
    <rPh sb="44" eb="46">
      <t>ハンダン</t>
    </rPh>
    <phoneticPr fontId="1"/>
  </si>
  <si>
    <t>Y1</t>
    <phoneticPr fontId="1"/>
  </si>
  <si>
    <t>Y4</t>
    <phoneticPr fontId="1"/>
  </si>
  <si>
    <t>Y6</t>
    <phoneticPr fontId="1"/>
  </si>
  <si>
    <t>１．月別売上高</t>
  </si>
  <si>
    <t>１．月別売上高</t>
    <rPh sb="2" eb="4">
      <t>ツキベツ</t>
    </rPh>
    <rPh sb="4" eb="7">
      <t>ウリアゲダカ</t>
    </rPh>
    <phoneticPr fontId="1"/>
  </si>
  <si>
    <t>※売上高が「0」で入力した場合、増減率の算出が不能となるため、「１．月別売上高」の欄には便宜上「0.01」として出力する。</t>
    <rPh sb="1" eb="3">
      <t>ウリアゲ</t>
    </rPh>
    <rPh sb="3" eb="4">
      <t>ダカ</t>
    </rPh>
    <rPh sb="9" eb="11">
      <t>ニュウリョク</t>
    </rPh>
    <rPh sb="13" eb="15">
      <t>バアイ</t>
    </rPh>
    <rPh sb="16" eb="18">
      <t>ゾウゲン</t>
    </rPh>
    <rPh sb="18" eb="19">
      <t>リツ</t>
    </rPh>
    <rPh sb="20" eb="22">
      <t>サンシュツ</t>
    </rPh>
    <rPh sb="23" eb="25">
      <t>フノウ</t>
    </rPh>
    <rPh sb="34" eb="36">
      <t>ツキベツ</t>
    </rPh>
    <rPh sb="36" eb="38">
      <t>ウリアゲ</t>
    </rPh>
    <rPh sb="38" eb="39">
      <t>ダカ</t>
    </rPh>
    <rPh sb="41" eb="42">
      <t>ラン</t>
    </rPh>
    <rPh sb="44" eb="46">
      <t>ベンギ</t>
    </rPh>
    <rPh sb="46" eb="47">
      <t>ジョウ</t>
    </rPh>
    <rPh sb="56" eb="58">
      <t>シュツリョク</t>
    </rPh>
    <phoneticPr fontId="1"/>
  </si>
  <si>
    <t>１．売上高　入力表</t>
  </si>
  <si>
    <t>出力メッセージ</t>
    <rPh sb="0" eb="2">
      <t>シュツリョク</t>
    </rPh>
    <phoneticPr fontId="1"/>
  </si>
  <si>
    <t>☜ 売上高の入力はまだ終了していません。</t>
    <rPh sb="2" eb="5">
      <t>ウリアゲダカ</t>
    </rPh>
    <rPh sb="6" eb="8">
      <t>ニュウリョク</t>
    </rPh>
    <rPh sb="11" eb="13">
      <t>シュウリョウ</t>
    </rPh>
    <phoneticPr fontId="1"/>
  </si>
  <si>
    <t>入力終了です。入力値が会計帳簿と一致していることを確認してください。</t>
    <rPh sb="0" eb="2">
      <t>ニュウリョク</t>
    </rPh>
    <rPh sb="2" eb="4">
      <t>シュウリョウ</t>
    </rPh>
    <rPh sb="7" eb="10">
      <t>ニュウリョクアタイ</t>
    </rPh>
    <rPh sb="11" eb="13">
      <t>カイケイ</t>
    </rPh>
    <rPh sb="13" eb="15">
      <t>チョウボ</t>
    </rPh>
    <rPh sb="16" eb="18">
      <t>イッチ</t>
    </rPh>
    <rPh sb="25" eb="27">
      <t>カクニン</t>
    </rPh>
    <phoneticPr fontId="1"/>
  </si>
  <si>
    <r>
      <t>申告可否判定（</t>
    </r>
    <r>
      <rPr>
        <sz val="12"/>
        <color theme="1"/>
        <rFont val="Yu Gothic"/>
        <family val="3"/>
        <charset val="128"/>
        <scheme val="minor"/>
      </rPr>
      <t>事業収入割合）</t>
    </r>
    <rPh sb="0" eb="2">
      <t>シンコク</t>
    </rPh>
    <rPh sb="2" eb="4">
      <t>カヒ</t>
    </rPh>
    <rPh sb="4" eb="6">
      <t>ハンテイハンテイ</t>
    </rPh>
    <rPh sb="7" eb="11">
      <t>ジギョウシュウニュウ</t>
    </rPh>
    <rPh sb="11" eb="13">
      <t>ワリアイ</t>
    </rPh>
    <phoneticPr fontId="1"/>
  </si>
  <si>
    <t>C2ｱﾄﾞﾚｽ</t>
    <phoneticPr fontId="1"/>
  </si>
  <si>
    <t>☜ 対象期間（2月～10月）の売上高を2年分入力してください。</t>
    <rPh sb="2" eb="4">
      <t>タイショウ</t>
    </rPh>
    <rPh sb="4" eb="6">
      <t>キカン</t>
    </rPh>
    <rPh sb="8" eb="9">
      <t>ツキ</t>
    </rPh>
    <rPh sb="12" eb="13">
      <t>ツキ</t>
    </rPh>
    <rPh sb="15" eb="18">
      <t>ウリアゲダカ</t>
    </rPh>
    <rPh sb="20" eb="22">
      <t>ネンブン</t>
    </rPh>
    <rPh sb="22" eb="24">
      <t>ニュウリョク</t>
    </rPh>
    <phoneticPr fontId="1"/>
  </si>
  <si>
    <t>☜ 固定電話を入力 してください。（または印刷後に記入）</t>
    <rPh sb="2" eb="4">
      <t>コテイ</t>
    </rPh>
    <rPh sb="4" eb="6">
      <t>デンワ</t>
    </rPh>
    <rPh sb="7" eb="9">
      <t>ニュウリョク</t>
    </rPh>
    <phoneticPr fontId="1"/>
  </si>
  <si>
    <t>☜ 携帯電話を入力 してください。（または印刷後に記入）</t>
    <rPh sb="2" eb="4">
      <t>ケイタイ</t>
    </rPh>
    <rPh sb="4" eb="6">
      <t>デンワ</t>
    </rPh>
    <rPh sb="7" eb="9">
      <t>ニュウリョク</t>
    </rPh>
    <phoneticPr fontId="1"/>
  </si>
  <si>
    <t>☜ 担当者、固定電話、携帯電話の各欄を入力 してください。（または印刷後に記入）</t>
    <rPh sb="2" eb="5">
      <t>タントウシャ</t>
    </rPh>
    <rPh sb="6" eb="10">
      <t>コテイデンワ</t>
    </rPh>
    <rPh sb="11" eb="15">
      <t>ケイタイデンワ</t>
    </rPh>
    <rPh sb="16" eb="17">
      <t>カク</t>
    </rPh>
    <rPh sb="17" eb="18">
      <t>ラン</t>
    </rPh>
    <rPh sb="19" eb="21">
      <t>ニュウリョク</t>
    </rPh>
    <phoneticPr fontId="1"/>
  </si>
  <si>
    <t>R</t>
    <phoneticPr fontId="1"/>
  </si>
  <si>
    <t>T</t>
    <phoneticPr fontId="1"/>
  </si>
  <si>
    <t>V</t>
    <phoneticPr fontId="1"/>
  </si>
  <si>
    <t>行番</t>
    <rPh sb="0" eb="1">
      <t>ギョウ</t>
    </rPh>
    <rPh sb="1" eb="2">
      <t>バン</t>
    </rPh>
    <phoneticPr fontId="1"/>
  </si>
  <si>
    <t>出力メッセージ、アドレス</t>
    <rPh sb="0" eb="2">
      <t>シュツリョク</t>
    </rPh>
    <phoneticPr fontId="1"/>
  </si>
  <si>
    <t>出力メッセージ群</t>
    <rPh sb="0" eb="2">
      <t>シュツリョク</t>
    </rPh>
    <rPh sb="7" eb="8">
      <t>グン</t>
    </rPh>
    <phoneticPr fontId="1"/>
  </si>
  <si>
    <t>（計算式テーブル）</t>
    <rPh sb="1" eb="4">
      <t>ケイサンシキ</t>
    </rPh>
    <phoneticPr fontId="1"/>
  </si>
  <si>
    <t>申告の有無　欄</t>
    <rPh sb="0" eb="2">
      <t>シンコク</t>
    </rPh>
    <rPh sb="3" eb="5">
      <t>ウム</t>
    </rPh>
    <rPh sb="6" eb="7">
      <t>ラン</t>
    </rPh>
    <phoneticPr fontId="1"/>
  </si>
  <si>
    <t>有</t>
    <rPh sb="0" eb="1">
      <t>ユウ</t>
    </rPh>
    <phoneticPr fontId="1"/>
  </si>
  <si>
    <t>無</t>
    <rPh sb="0" eb="1">
      <t>ム</t>
    </rPh>
    <phoneticPr fontId="1"/>
  </si>
  <si>
    <t>出力１</t>
    <rPh sb="0" eb="2">
      <t>シュツリョク</t>
    </rPh>
    <phoneticPr fontId="1"/>
  </si>
  <si>
    <t>出力２</t>
    <rPh sb="0" eb="2">
      <t>シュツリョク</t>
    </rPh>
    <phoneticPr fontId="1"/>
  </si>
  <si>
    <t>出力３</t>
    <rPh sb="0" eb="2">
      <t>シュツリョク</t>
    </rPh>
    <phoneticPr fontId="1"/>
  </si>
  <si>
    <t>メッセージ1</t>
    <phoneticPr fontId="1"/>
  </si>
  <si>
    <t>メッセージ3</t>
  </si>
  <si>
    <t>☜ 申告書の該当欄に連続3か月の「月」を転記してください。</t>
    <rPh sb="2" eb="5">
      <t>シンコクショ</t>
    </rPh>
    <rPh sb="6" eb="8">
      <t>ガイトウ</t>
    </rPh>
    <rPh sb="8" eb="9">
      <t>ラン</t>
    </rPh>
    <rPh sb="10" eb="12">
      <t>レンゾク</t>
    </rPh>
    <rPh sb="14" eb="15">
      <t>ゲツ</t>
    </rPh>
    <rPh sb="17" eb="18">
      <t>ツキ</t>
    </rPh>
    <rPh sb="20" eb="22">
      <t>テンキ</t>
    </rPh>
    <phoneticPr fontId="1"/>
  </si>
  <si>
    <t>☜ 申告書の該当欄に連続3か月の「売上高」を転記してください。</t>
    <rPh sb="2" eb="5">
      <t>シンコクショ</t>
    </rPh>
    <rPh sb="6" eb="8">
      <t>ガイトウ</t>
    </rPh>
    <rPh sb="8" eb="9">
      <t>ラン</t>
    </rPh>
    <rPh sb="10" eb="12">
      <t>レンゾク</t>
    </rPh>
    <rPh sb="14" eb="15">
      <t>ゲツ</t>
    </rPh>
    <rPh sb="17" eb="20">
      <t>ウリアゲダカ</t>
    </rPh>
    <rPh sb="22" eb="24">
      <t>テンキ</t>
    </rPh>
    <phoneticPr fontId="1"/>
  </si>
  <si>
    <t>☜ 申告書の該当欄に「対象期間」を転記してください。</t>
    <rPh sb="2" eb="5">
      <t>シンコクショ</t>
    </rPh>
    <rPh sb="6" eb="8">
      <t>ガイトウ</t>
    </rPh>
    <rPh sb="8" eb="9">
      <t>ラン</t>
    </rPh>
    <rPh sb="11" eb="13">
      <t>タイショウ</t>
    </rPh>
    <rPh sb="13" eb="15">
      <t>キカン</t>
    </rPh>
    <rPh sb="17" eb="19">
      <t>テンキ</t>
    </rPh>
    <phoneticPr fontId="1"/>
  </si>
  <si>
    <t>出力４</t>
    <rPh sb="0" eb="2">
      <t>シュツリョク</t>
    </rPh>
    <phoneticPr fontId="1"/>
  </si>
  <si>
    <t>出力５</t>
    <rPh sb="0" eb="2">
      <t>シュツリョク</t>
    </rPh>
    <phoneticPr fontId="1"/>
  </si>
  <si>
    <t>メッセージ4</t>
  </si>
  <si>
    <t>メッセージ5</t>
  </si>
  <si>
    <t>☜ 申告書の該当欄に連続3か月の「合計売上高」を転記してください。</t>
    <rPh sb="2" eb="5">
      <t>シンコクショ</t>
    </rPh>
    <rPh sb="6" eb="8">
      <t>ガイトウ</t>
    </rPh>
    <rPh sb="8" eb="9">
      <t>ラン</t>
    </rPh>
    <rPh sb="10" eb="12">
      <t>レンゾク</t>
    </rPh>
    <rPh sb="14" eb="15">
      <t>ゲツ</t>
    </rPh>
    <rPh sb="17" eb="19">
      <t>ゴウケイ</t>
    </rPh>
    <rPh sb="19" eb="22">
      <t>ウリアゲダカ</t>
    </rPh>
    <rPh sb="24" eb="26">
      <t>テンキ</t>
    </rPh>
    <phoneticPr fontId="1"/>
  </si>
  <si>
    <t>☜ 申告書の該当欄に「事業収入割合」を転記してください。</t>
    <rPh sb="2" eb="5">
      <t>シンコクショ</t>
    </rPh>
    <rPh sb="6" eb="8">
      <t>ガイトウ</t>
    </rPh>
    <rPh sb="8" eb="9">
      <t>ラン</t>
    </rPh>
    <rPh sb="11" eb="13">
      <t>ジギョウ</t>
    </rPh>
    <rPh sb="13" eb="15">
      <t>シュウニュウ</t>
    </rPh>
    <rPh sb="15" eb="17">
      <t>ワリアイ</t>
    </rPh>
    <rPh sb="19" eb="21">
      <t>テンキ</t>
    </rPh>
    <phoneticPr fontId="1"/>
  </si>
  <si>
    <t>メッセージ6</t>
  </si>
  <si>
    <t>出力６</t>
    <rPh sb="0" eb="2">
      <t>シュツリョク</t>
    </rPh>
    <phoneticPr fontId="1"/>
  </si>
  <si>
    <t>出力７</t>
    <rPh sb="0" eb="2">
      <t>シュツリョク</t>
    </rPh>
    <phoneticPr fontId="1"/>
  </si>
  <si>
    <t>以下、非表示エリア</t>
    <rPh sb="0" eb="2">
      <t>イカ</t>
    </rPh>
    <rPh sb="3" eb="6">
      <t>ヒヒョウジ</t>
    </rPh>
    <phoneticPr fontId="1"/>
  </si>
  <si>
    <t>以下非表示</t>
    <rPh sb="0" eb="2">
      <t>イカ</t>
    </rPh>
    <rPh sb="2" eb="5">
      <t>ヒヒョウジ</t>
    </rPh>
    <phoneticPr fontId="1"/>
  </si>
  <si>
    <t>ここまで、非表示エリア</t>
    <rPh sb="5" eb="8">
      <t>ヒヒョウジ</t>
    </rPh>
    <phoneticPr fontId="1"/>
  </si>
  <si>
    <t>行</t>
    <rPh sb="0" eb="1">
      <t>ギョウ</t>
    </rPh>
    <phoneticPr fontId="1"/>
  </si>
  <si>
    <t>令和２年度納税通知書番号</t>
    <phoneticPr fontId="1"/>
  </si>
  <si>
    <t>「</t>
    <phoneticPr fontId="1"/>
  </si>
  <si>
    <t>　※しめきり付近は窓口の混雑が予想されます。お日にちに余裕をもってお越しください。</t>
    <phoneticPr fontId="1"/>
  </si>
  <si>
    <t>※ 事業収入割合70％超にて、特例措置の対象外（申告不可）です。</t>
    <rPh sb="2" eb="8">
      <t>ジギョウシュウニュウワリアイ</t>
    </rPh>
    <rPh sb="11" eb="12">
      <t>チョウ</t>
    </rPh>
    <rPh sb="15" eb="17">
      <t>トクレイ</t>
    </rPh>
    <rPh sb="17" eb="19">
      <t>ソチ</t>
    </rPh>
    <rPh sb="20" eb="23">
      <t>タイショウガイ</t>
    </rPh>
    <rPh sb="24" eb="26">
      <t>シンコク</t>
    </rPh>
    <rPh sb="26" eb="28">
      <t>フカ</t>
    </rPh>
    <phoneticPr fontId="1"/>
  </si>
  <si>
    <t>K6</t>
    <phoneticPr fontId="1"/>
  </si>
  <si>
    <t>K8</t>
    <phoneticPr fontId="1"/>
  </si>
  <si>
    <t>K9</t>
  </si>
  <si>
    <t>K10</t>
  </si>
  <si>
    <t>K11</t>
  </si>
  <si>
    <t>K12</t>
  </si>
  <si>
    <t>ｋ13</t>
    <phoneticPr fontId="1"/>
  </si>
  <si>
    <t>ｋ17</t>
    <phoneticPr fontId="1"/>
  </si>
  <si>
    <t>ｋ18</t>
    <phoneticPr fontId="1"/>
  </si>
  <si>
    <t>メッセージ2</t>
    <phoneticPr fontId="1"/>
  </si>
  <si>
    <t>メッセージ7</t>
  </si>
  <si>
    <t>締切日情報</t>
    <rPh sb="0" eb="2">
      <t>シメキリ</t>
    </rPh>
    <rPh sb="2" eb="3">
      <t>ヒ</t>
    </rPh>
    <rPh sb="3" eb="5">
      <t>ジョウホウ</t>
    </rPh>
    <phoneticPr fontId="1"/>
  </si>
  <si>
    <t>出力10</t>
    <rPh sb="0" eb="2">
      <t>シュツリョク</t>
    </rPh>
    <phoneticPr fontId="1"/>
  </si>
  <si>
    <t>メッセージ9</t>
  </si>
  <si>
    <t>ｋ19</t>
    <phoneticPr fontId="1"/>
  </si>
  <si>
    <t>☜ 申告書の「申告する資産」に○をつけてください。</t>
    <rPh sb="2" eb="5">
      <t>シンコクショ</t>
    </rPh>
    <phoneticPr fontId="1"/>
  </si>
  <si>
    <t>Ad</t>
    <phoneticPr fontId="1"/>
  </si>
  <si>
    <t>栃木市役所資産税課窓口（本庁舎2階）に持参、郵送またはeLTAX</t>
    <phoneticPr fontId="1"/>
  </si>
  <si>
    <t>〒328-8686 栃木市万町9-25　　栃木市役所　本庁舎2階  資産税課  家屋償却係</t>
    <phoneticPr fontId="1"/>
  </si>
  <si>
    <t>売上高の未入力月数は、</t>
    <rPh sb="0" eb="3">
      <t>ウリアゲダカ</t>
    </rPh>
    <rPh sb="4" eb="5">
      <t>ミ</t>
    </rPh>
    <rPh sb="5" eb="7">
      <t>ニュウリョク</t>
    </rPh>
    <rPh sb="7" eb="9">
      <t>ツキスウ</t>
    </rPh>
    <phoneticPr fontId="1"/>
  </si>
  <si>
    <t>入力済月数</t>
    <rPh sb="0" eb="2">
      <t>ニュウリョク</t>
    </rPh>
    <rPh sb="2" eb="3">
      <t>スミ</t>
    </rPh>
    <rPh sb="3" eb="5">
      <t>ゲッスウ</t>
    </rPh>
    <phoneticPr fontId="1"/>
  </si>
  <si>
    <t>未入力月数</t>
    <rPh sb="0" eb="1">
      <t>ミ</t>
    </rPh>
    <rPh sb="1" eb="3">
      <t>ニュウリョク</t>
    </rPh>
    <rPh sb="3" eb="5">
      <t>ツキスウ</t>
    </rPh>
    <phoneticPr fontId="1"/>
  </si>
  <si>
    <t>出力</t>
    <rPh sb="0" eb="2">
      <t>シュツリョク</t>
    </rPh>
    <phoneticPr fontId="1"/>
  </si>
  <si>
    <t>☜ 貴事業所は、残念ながら事業収入割合が申告の要件を満たしていません。</t>
    <rPh sb="2" eb="3">
      <t>キ</t>
    </rPh>
    <rPh sb="3" eb="6">
      <t>ジギョウショ</t>
    </rPh>
    <rPh sb="8" eb="10">
      <t>ザンネン</t>
    </rPh>
    <rPh sb="13" eb="19">
      <t>ジギョウシュウニュウワリアイ</t>
    </rPh>
    <rPh sb="20" eb="22">
      <t>シンコク</t>
    </rPh>
    <rPh sb="23" eb="25">
      <t>ヨウケン</t>
    </rPh>
    <rPh sb="26" eb="27">
      <t>ミ</t>
    </rPh>
    <phoneticPr fontId="1"/>
  </si>
  <si>
    <t>H25ｱﾄﾞﾚｽ</t>
    <phoneticPr fontId="1"/>
  </si>
  <si>
    <t>シート名</t>
    <rPh sb="3" eb="4">
      <t>ナ</t>
    </rPh>
    <phoneticPr fontId="1"/>
  </si>
  <si>
    <t>シート内容</t>
    <rPh sb="3" eb="5">
      <t>ナイヨウ</t>
    </rPh>
    <phoneticPr fontId="1"/>
  </si>
  <si>
    <r>
      <t xml:space="preserve">申告書の「１．事業収入割合」および「２．特例対象資産について」の欄に転記するシートです。（「申告書」のイメージで作製、申告書記入例にある説明事項を掲載）
</t>
    </r>
    <r>
      <rPr>
        <sz val="14"/>
        <color rgb="FFC00000"/>
        <rFont val="Yu Gothic"/>
        <family val="3"/>
        <charset val="128"/>
        <scheme val="minor"/>
      </rPr>
      <t>※ 参考として、末尾に提出先場所（住所含む）等を掲載しています。</t>
    </r>
    <rPh sb="0" eb="3">
      <t>シンコクショ</t>
    </rPh>
    <rPh sb="32" eb="33">
      <t>ラン</t>
    </rPh>
    <rPh sb="34" eb="36">
      <t>テンキ</t>
    </rPh>
    <rPh sb="56" eb="58">
      <t>サクセイ</t>
    </rPh>
    <rPh sb="59" eb="62">
      <t>シンコクショ</t>
    </rPh>
    <rPh sb="62" eb="64">
      <t>キニュウ</t>
    </rPh>
    <rPh sb="64" eb="65">
      <t>レイ</t>
    </rPh>
    <rPh sb="68" eb="70">
      <t>セツメイ</t>
    </rPh>
    <rPh sb="70" eb="72">
      <t>ジコウ</t>
    </rPh>
    <rPh sb="73" eb="75">
      <t>ケイサイ</t>
    </rPh>
    <rPh sb="79" eb="81">
      <t>サンコウ</t>
    </rPh>
    <rPh sb="85" eb="87">
      <t>マツビ</t>
    </rPh>
    <rPh sb="88" eb="90">
      <t>テイシュツ</t>
    </rPh>
    <rPh sb="90" eb="91">
      <t>サキ</t>
    </rPh>
    <rPh sb="91" eb="93">
      <t>バショ</t>
    </rPh>
    <rPh sb="94" eb="96">
      <t>ジュウショ</t>
    </rPh>
    <rPh sb="96" eb="97">
      <t>フク</t>
    </rPh>
    <rPh sb="99" eb="100">
      <t>トウ</t>
    </rPh>
    <rPh sb="101" eb="103">
      <t>ケイサイ</t>
    </rPh>
    <phoneticPr fontId="1"/>
  </si>
  <si>
    <t>""</t>
    <phoneticPr fontId="1"/>
  </si>
  <si>
    <t>ｋ15</t>
    <phoneticPr fontId="1"/>
  </si>
  <si>
    <t>H5ｱﾄﾞﾚｽ</t>
    <phoneticPr fontId="1"/>
  </si>
  <si>
    <t>入力するシート名</t>
    <rPh sb="0" eb="2">
      <t>ニュウリョク</t>
    </rPh>
    <rPh sb="4" eb="6">
      <t>ニュウキンナ</t>
    </rPh>
    <phoneticPr fontId="1"/>
  </si>
  <si>
    <t>ご利用ガイド （シート構成・入力説明）</t>
    <rPh sb="1" eb="3">
      <t>リヨウ</t>
    </rPh>
    <rPh sb="11" eb="13">
      <t>コウセイ</t>
    </rPh>
    <rPh sb="14" eb="16">
      <t>ニュウリョク</t>
    </rPh>
    <rPh sb="16" eb="18">
      <t>セツメイ</t>
    </rPh>
    <phoneticPr fontId="1"/>
  </si>
  <si>
    <t>入力値をもとに申告可否を判定するとともに、事業収入割合が最小（減少率が最大）となる期間の事業収入割合を出力します。また、申告が可能の場合は軽減率を出力します。</t>
    <rPh sb="0" eb="3">
      <t>ニュウリョクチ</t>
    </rPh>
    <rPh sb="7" eb="11">
      <t>シンコクカヒ</t>
    </rPh>
    <rPh sb="12" eb="14">
      <t>ハンテイ</t>
    </rPh>
    <rPh sb="21" eb="27">
      <t>ジギョウシュウニュウワリアイ</t>
    </rPh>
    <rPh sb="28" eb="30">
      <t>サイショウ</t>
    </rPh>
    <rPh sb="31" eb="34">
      <t>ゲンショウリツ</t>
    </rPh>
    <rPh sb="35" eb="37">
      <t>サイダイ</t>
    </rPh>
    <rPh sb="41" eb="43">
      <t>キカン</t>
    </rPh>
    <rPh sb="44" eb="50">
      <t>ジギョウシュウニュウワリアイ</t>
    </rPh>
    <rPh sb="51" eb="53">
      <t>シュツリョク</t>
    </rPh>
    <rPh sb="60" eb="62">
      <t>シンコク</t>
    </rPh>
    <rPh sb="63" eb="65">
      <t>カノウ</t>
    </rPh>
    <rPh sb="66" eb="68">
      <t>バアイ</t>
    </rPh>
    <rPh sb="69" eb="72">
      <t>ケイゲンリツ</t>
    </rPh>
    <rPh sb="73" eb="75">
      <t>シュツリョク</t>
    </rPh>
    <phoneticPr fontId="1"/>
  </si>
  <si>
    <t>（注２）パソコン操作が不慣れな場合は、入力は売上高のみで結構です。（他の入力項目は、印刷後に手書きする。）</t>
    <rPh sb="8" eb="10">
      <t>ソウサ</t>
    </rPh>
    <rPh sb="11" eb="13">
      <t>フナ</t>
    </rPh>
    <rPh sb="15" eb="17">
      <t>バアイ</t>
    </rPh>
    <rPh sb="19" eb="21">
      <t>ニュウリョク</t>
    </rPh>
    <rPh sb="22" eb="25">
      <t>ウリアゲダカ</t>
    </rPh>
    <rPh sb="28" eb="30">
      <t>ケッコウ</t>
    </rPh>
    <rPh sb="34" eb="35">
      <t>タ</t>
    </rPh>
    <rPh sb="36" eb="38">
      <t>ニュウリョク</t>
    </rPh>
    <rPh sb="38" eb="40">
      <t>コウモク</t>
    </rPh>
    <rPh sb="42" eb="44">
      <t>インサツ</t>
    </rPh>
    <rPh sb="44" eb="45">
      <t>ゴ</t>
    </rPh>
    <rPh sb="46" eb="48">
      <t>テガ</t>
    </rPh>
    <phoneticPr fontId="1"/>
  </si>
  <si>
    <t>☜ 会計帳簿との一致を確認しましたか？</t>
    <rPh sb="2" eb="4">
      <t>カイケイ</t>
    </rPh>
    <rPh sb="4" eb="6">
      <t>チョウボ</t>
    </rPh>
    <rPh sb="8" eb="10">
      <t>イッチ</t>
    </rPh>
    <rPh sb="11" eb="13">
      <t>カクニン</t>
    </rPh>
    <phoneticPr fontId="1"/>
  </si>
  <si>
    <r>
      <t>（１）会計帳簿との一致を確認し、チェックボックスを「ON＝</t>
    </r>
    <r>
      <rPr>
        <sz val="12"/>
        <color theme="1"/>
        <rFont val="Segoe UI Symbol"/>
        <family val="2"/>
      </rPr>
      <t>✔</t>
    </r>
    <r>
      <rPr>
        <sz val="12"/>
        <color theme="1"/>
        <rFont val="Yu Gothic"/>
        <family val="2"/>
        <scheme val="minor"/>
      </rPr>
      <t>」にしてください。</t>
    </r>
    <rPh sb="3" eb="7">
      <t>カイケイチョウボ</t>
    </rPh>
    <rPh sb="9" eb="11">
      <t>イッチ</t>
    </rPh>
    <rPh sb="12" eb="14">
      <t>カクニン</t>
    </rPh>
    <phoneticPr fontId="1"/>
  </si>
  <si>
    <t>H20ｱﾄﾞﾚｽ</t>
    <phoneticPr fontId="1"/>
  </si>
  <si>
    <t>C20ｱﾄﾞﾚｽ</t>
    <phoneticPr fontId="1"/>
  </si>
  <si>
    <t>2．入力値と会計帳簿の一致確認および申告可否判定</t>
    <rPh sb="2" eb="4">
      <t>ニュウリョク</t>
    </rPh>
    <rPh sb="4" eb="5">
      <t>アタイ</t>
    </rPh>
    <rPh sb="6" eb="10">
      <t>カイケイチョウボ</t>
    </rPh>
    <rPh sb="11" eb="13">
      <t>イッチ</t>
    </rPh>
    <rPh sb="13" eb="15">
      <t>カクニン</t>
    </rPh>
    <rPh sb="18" eb="20">
      <t>シンコク</t>
    </rPh>
    <rPh sb="20" eb="22">
      <t>カヒ</t>
    </rPh>
    <rPh sb="22" eb="24">
      <t>ハンテイ</t>
    </rPh>
    <phoneticPr fontId="1"/>
  </si>
  <si>
    <t xml:space="preserve"> 「入力確認済」のチェックボックスは「OFF＝未入力」です。</t>
    <rPh sb="4" eb="6">
      <t>カクニン</t>
    </rPh>
    <rPh sb="6" eb="7">
      <t>スミ</t>
    </rPh>
    <rPh sb="23" eb="26">
      <t>ミニュウリョク</t>
    </rPh>
    <phoneticPr fontId="1"/>
  </si>
  <si>
    <r>
      <t xml:space="preserve"> 「入力確認済」のチェックボックスが「ON＝</t>
    </r>
    <r>
      <rPr>
        <sz val="11"/>
        <color theme="1"/>
        <rFont val="Segoe UI Symbol"/>
        <family val="2"/>
      </rPr>
      <t>✔</t>
    </r>
    <r>
      <rPr>
        <sz val="11"/>
        <color theme="1"/>
        <rFont val="Yu Gothic"/>
        <family val="2"/>
        <scheme val="minor"/>
      </rPr>
      <t>」になりました。</t>
    </r>
    <rPh sb="4" eb="6">
      <t>カクニン</t>
    </rPh>
    <rPh sb="6" eb="7">
      <t>スミ</t>
    </rPh>
    <phoneticPr fontId="1"/>
  </si>
  <si>
    <t>（２）算出した事業収入割合にもとづく申告可否判定</t>
    <rPh sb="3" eb="5">
      <t>サンシュツ</t>
    </rPh>
    <rPh sb="7" eb="9">
      <t>ジギョウ</t>
    </rPh>
    <rPh sb="9" eb="13">
      <t>シュウニュウワリアイ</t>
    </rPh>
    <rPh sb="18" eb="20">
      <t>シンコク</t>
    </rPh>
    <rPh sb="20" eb="22">
      <t>カヒ</t>
    </rPh>
    <rPh sb="22" eb="24">
      <t>ハンテイ</t>
    </rPh>
    <phoneticPr fontId="1"/>
  </si>
  <si>
    <t>C2=事業所名欄の表示</t>
    <rPh sb="3" eb="7">
      <t>ジギョウショナ</t>
    </rPh>
    <rPh sb="7" eb="8">
      <t>ラン</t>
    </rPh>
    <rPh sb="9" eb="11">
      <t>ヒョウジ</t>
    </rPh>
    <phoneticPr fontId="1"/>
  </si>
  <si>
    <t>H16ｱﾄﾞﾚｽ</t>
    <phoneticPr fontId="1"/>
  </si>
  <si>
    <t>H17・J17ｱﾄﾞﾚｽ</t>
    <phoneticPr fontId="1"/>
  </si>
  <si>
    <t>「入力確認済」チェックボックスの値表示</t>
    <rPh sb="5" eb="6">
      <t>スミ</t>
    </rPh>
    <rPh sb="16" eb="17">
      <t>アタイ</t>
    </rPh>
    <rPh sb="17" eb="19">
      <t>ヒョウジ</t>
    </rPh>
    <phoneticPr fontId="1"/>
  </si>
  <si>
    <t>⇐計算式の引用に使用</t>
    <rPh sb="1" eb="4">
      <t>ケイサンシキ</t>
    </rPh>
    <rPh sb="5" eb="7">
      <t>インヨウ</t>
    </rPh>
    <rPh sb="8" eb="10">
      <t>シヨウ</t>
    </rPh>
    <phoneticPr fontId="1"/>
  </si>
  <si>
    <t>⇐B20の「入力確認済」のチェックボックスにリンクする値を出力するアドレス。（ON=TRUE、OFF=FALSEを出力）</t>
    <rPh sb="6" eb="11">
      <t>ニュウリョクカクニンスミ</t>
    </rPh>
    <rPh sb="27" eb="28">
      <t>アタイ</t>
    </rPh>
    <rPh sb="29" eb="31">
      <t>シュツリョク</t>
    </rPh>
    <rPh sb="57" eb="59">
      <t>シュツリョク</t>
    </rPh>
    <phoneticPr fontId="1"/>
  </si>
  <si>
    <t>B13</t>
    <phoneticPr fontId="1"/>
  </si>
  <si>
    <t>M13</t>
    <phoneticPr fontId="1"/>
  </si>
  <si>
    <t>M14</t>
  </si>
  <si>
    <t>M15</t>
  </si>
  <si>
    <t>ON数</t>
    <rPh sb="2" eb="3">
      <t>スウ</t>
    </rPh>
    <phoneticPr fontId="1"/>
  </si>
  <si>
    <t>申告書</t>
    <rPh sb="0" eb="3">
      <t>シンコクショ</t>
    </rPh>
    <phoneticPr fontId="1"/>
  </si>
  <si>
    <t>C18</t>
    <phoneticPr fontId="1"/>
  </si>
  <si>
    <t xml:space="preserve">③ 「事業収入割合・軽減率 算出」 表  </t>
    <rPh sb="3" eb="9">
      <t>ジギョウシュウニュウワリアイ</t>
    </rPh>
    <rPh sb="10" eb="12">
      <t>ケイゲン</t>
    </rPh>
    <rPh sb="12" eb="13">
      <t>リツ</t>
    </rPh>
    <rPh sb="14" eb="16">
      <t>サンシュツ</t>
    </rPh>
    <rPh sb="18" eb="19">
      <t>ヒョウ</t>
    </rPh>
    <phoneticPr fontId="34"/>
  </si>
  <si>
    <t xml:space="preserve"> 別紙「特例対象資産一覧」</t>
  </si>
  <si>
    <t xml:space="preserve"> 令和３年度償却資産申告書一式</t>
  </si>
  <si>
    <t xml:space="preserve"> 令和３年度償却資産申告書一式</t>
    <phoneticPr fontId="34"/>
  </si>
  <si>
    <t xml:space="preserve"> 事業収入減少を証明する書類（会計帳簿、青色申告書の写等）</t>
    <phoneticPr fontId="34"/>
  </si>
  <si>
    <t xml:space="preserve"> ④ 「申告書転記」 表</t>
    <rPh sb="4" eb="7">
      <t>シンコクショ</t>
    </rPh>
    <rPh sb="7" eb="9">
      <t>テンキ</t>
    </rPh>
    <rPh sb="11" eb="12">
      <t>ヒョウ</t>
    </rPh>
    <phoneticPr fontId="34"/>
  </si>
  <si>
    <t xml:space="preserve"> ③ 「事業収入割合・軽減率 算出」 表  （　2ページ目＜事業収入算出テーブル＞</t>
    <rPh sb="4" eb="10">
      <t>ジギョウシュウニュウワリアイ</t>
    </rPh>
    <rPh sb="11" eb="13">
      <t>ケイゲン</t>
    </rPh>
    <rPh sb="13" eb="14">
      <t>リツ</t>
    </rPh>
    <rPh sb="15" eb="17">
      <t>サンシュツ</t>
    </rPh>
    <rPh sb="19" eb="20">
      <t>ヒョウ</t>
    </rPh>
    <rPh sb="28" eb="29">
      <t>メ</t>
    </rPh>
    <rPh sb="30" eb="32">
      <t>ジギョウ</t>
    </rPh>
    <rPh sb="32" eb="34">
      <t>シュウニュウ</t>
    </rPh>
    <rPh sb="34" eb="36">
      <t>サンシュツ</t>
    </rPh>
    <phoneticPr fontId="34"/>
  </si>
  <si>
    <t xml:space="preserve"> ② 「売上高入力」 表</t>
    <rPh sb="4" eb="6">
      <t>ウリアゲ</t>
    </rPh>
    <rPh sb="6" eb="7">
      <t>ダカ</t>
    </rPh>
    <rPh sb="7" eb="9">
      <t>ニュウリョク</t>
    </rPh>
    <rPh sb="11" eb="12">
      <t>ヒョウ</t>
    </rPh>
    <phoneticPr fontId="34"/>
  </si>
  <si>
    <t xml:space="preserve"> ① 「申告確認受付票」</t>
    <rPh sb="4" eb="6">
      <t>シンコク</t>
    </rPh>
    <rPh sb="6" eb="8">
      <t>カクニン</t>
    </rPh>
    <rPh sb="8" eb="10">
      <t>ウケツケ</t>
    </rPh>
    <rPh sb="10" eb="11">
      <t>ヒョウ</t>
    </rPh>
    <phoneticPr fontId="34"/>
  </si>
  <si>
    <t xml:space="preserve"> 「売上高入力」 表に入力した 「各月の売上高」 と 「会計帳簿」 との一致</t>
    <rPh sb="2" eb="4">
      <t>ウリアゲ</t>
    </rPh>
    <rPh sb="4" eb="5">
      <t>ダカ</t>
    </rPh>
    <rPh sb="5" eb="7">
      <t>ニュウリョク</t>
    </rPh>
    <rPh sb="9" eb="10">
      <t>オモテ</t>
    </rPh>
    <rPh sb="11" eb="13">
      <t>ニュウリョク</t>
    </rPh>
    <rPh sb="17" eb="19">
      <t>カクツキ</t>
    </rPh>
    <rPh sb="20" eb="22">
      <t>ウリアゲ</t>
    </rPh>
    <rPh sb="22" eb="23">
      <t>ダカ</t>
    </rPh>
    <rPh sb="28" eb="30">
      <t>カイケイ</t>
    </rPh>
    <rPh sb="30" eb="32">
      <t>チョウボ</t>
    </rPh>
    <rPh sb="36" eb="38">
      <t>イッチ</t>
    </rPh>
    <phoneticPr fontId="34"/>
  </si>
  <si>
    <t xml:space="preserve"> （事業用家屋の軽減を申告する場合）</t>
    <phoneticPr fontId="34"/>
  </si>
  <si>
    <t xml:space="preserve"> （償却資産の軽減を申告する場合）</t>
  </si>
  <si>
    <t xml:space="preserve"> （償却資産の軽減を申告する場合）</t>
    <phoneticPr fontId="34"/>
  </si>
  <si>
    <t>事業収入減少を証明する書類</t>
    <phoneticPr fontId="1"/>
  </si>
  <si>
    <t xml:space="preserve"> 当該資産の事業専用割合がわかる資料</t>
    <phoneticPr fontId="1"/>
  </si>
  <si>
    <t>個人</t>
    <rPh sb="0" eb="2">
      <t>コジン</t>
    </rPh>
    <phoneticPr fontId="1"/>
  </si>
  <si>
    <t>法人</t>
    <rPh sb="0" eb="2">
      <t>ホウジン</t>
    </rPh>
    <phoneticPr fontId="1"/>
  </si>
  <si>
    <t>C23</t>
    <phoneticPr fontId="1"/>
  </si>
  <si>
    <t>C27</t>
    <phoneticPr fontId="1"/>
  </si>
  <si>
    <t>C28</t>
    <phoneticPr fontId="1"/>
  </si>
  <si>
    <t>D30</t>
    <phoneticPr fontId="1"/>
  </si>
  <si>
    <t>ONの合計</t>
    <rPh sb="3" eb="5">
      <t>ゴウケイ</t>
    </rPh>
    <phoneticPr fontId="1"/>
  </si>
  <si>
    <t>Y18</t>
    <phoneticPr fontId="1"/>
  </si>
  <si>
    <t>２．特例対象資産について</t>
  </si>
  <si>
    <t>１．事業収入割合・軽減率について</t>
    <phoneticPr fontId="1"/>
  </si>
  <si>
    <t>共用</t>
    <rPh sb="0" eb="2">
      <t>キョウヨウ</t>
    </rPh>
    <phoneticPr fontId="1"/>
  </si>
  <si>
    <t>☜ チェックボックスの「ON＝✓」入力が多すぎます。正しく入力してください。</t>
    <rPh sb="17" eb="19">
      <t>ニュウリョク</t>
    </rPh>
    <rPh sb="20" eb="21">
      <t>オオ</t>
    </rPh>
    <rPh sb="26" eb="27">
      <t>タダ</t>
    </rPh>
    <rPh sb="29" eb="31">
      <t>ニュウリョク</t>
    </rPh>
    <phoneticPr fontId="1"/>
  </si>
  <si>
    <t>☜　該当書類の提出準備は出来ましたか？</t>
    <rPh sb="2" eb="4">
      <t>ガイトウ</t>
    </rPh>
    <rPh sb="4" eb="6">
      <t>ショルイ</t>
    </rPh>
    <rPh sb="7" eb="9">
      <t>テイシュツ</t>
    </rPh>
    <rPh sb="9" eb="11">
      <t>ジュンビ</t>
    </rPh>
    <rPh sb="12" eb="14">
      <t>デキ</t>
    </rPh>
    <phoneticPr fontId="1"/>
  </si>
  <si>
    <r>
      <t>☜ 申告書の該当欄に「</t>
    </r>
    <r>
      <rPr>
        <sz val="12"/>
        <color theme="1"/>
        <rFont val="Segoe UI Symbol"/>
        <family val="2"/>
      </rPr>
      <t>✔</t>
    </r>
    <r>
      <rPr>
        <sz val="12"/>
        <color theme="1"/>
        <rFont val="Yu Gothic"/>
        <family val="2"/>
        <scheme val="minor"/>
      </rPr>
      <t>」を記入してください。</t>
    </r>
    <rPh sb="2" eb="5">
      <t>シンコクショ</t>
    </rPh>
    <rPh sb="6" eb="8">
      <t>ガイトウ</t>
    </rPh>
    <rPh sb="8" eb="9">
      <t>ラン</t>
    </rPh>
    <rPh sb="14" eb="16">
      <t>キニュウ</t>
    </rPh>
    <phoneticPr fontId="1"/>
  </si>
  <si>
    <t>（注１）本ソフトは、入力項目への入力を前提に作製しており、入力状況に応じて「メッセージ」を出力します。</t>
    <rPh sb="1" eb="2">
      <t>チュウ</t>
    </rPh>
    <rPh sb="4" eb="5">
      <t>ホン</t>
    </rPh>
    <rPh sb="10" eb="12">
      <t>ニュウリョク</t>
    </rPh>
    <rPh sb="12" eb="14">
      <t>コウモク</t>
    </rPh>
    <rPh sb="16" eb="18">
      <t>ニュウリョク</t>
    </rPh>
    <rPh sb="19" eb="21">
      <t>ゼンテイ</t>
    </rPh>
    <rPh sb="22" eb="24">
      <t>サクセイ</t>
    </rPh>
    <rPh sb="29" eb="31">
      <t>ニュウリョク</t>
    </rPh>
    <rPh sb="31" eb="33">
      <t>ジョウキョウ</t>
    </rPh>
    <rPh sb="34" eb="35">
      <t>オウ</t>
    </rPh>
    <rPh sb="45" eb="47">
      <t>シュツリョク</t>
    </rPh>
    <phoneticPr fontId="1"/>
  </si>
  <si>
    <t xml:space="preserve"> 常時使用する従業員の数が1,000人以下</t>
    <phoneticPr fontId="34"/>
  </si>
  <si>
    <t xml:space="preserve"> 資本金の額または出資金の額が1億円以下</t>
    <phoneticPr fontId="34"/>
  </si>
  <si>
    <t xml:space="preserve"> 大規模法人の子会社等ではない。</t>
    <phoneticPr fontId="34"/>
  </si>
  <si>
    <r>
      <t>入力項目（</t>
    </r>
    <r>
      <rPr>
        <b/>
        <sz val="14"/>
        <color theme="1"/>
        <rFont val="Yu Gothic"/>
        <family val="3"/>
        <charset val="128"/>
        <scheme val="minor"/>
      </rPr>
      <t>太文字</t>
    </r>
    <r>
      <rPr>
        <sz val="14"/>
        <color theme="1"/>
        <rFont val="Yu Gothic"/>
        <family val="3"/>
        <charset val="128"/>
        <scheme val="minor"/>
      </rPr>
      <t>で表示しています。）</t>
    </r>
    <rPh sb="0" eb="2">
      <t>ニュウリョク</t>
    </rPh>
    <rPh sb="2" eb="4">
      <t>コウモク</t>
    </rPh>
    <rPh sb="5" eb="8">
      <t>フトモジ</t>
    </rPh>
    <rPh sb="9" eb="11">
      <t>ヒョウジ</t>
    </rPh>
    <phoneticPr fontId="1"/>
  </si>
  <si>
    <t>①売上高入力</t>
    <phoneticPr fontId="1"/>
  </si>
  <si>
    <t>②事業収入割合・軽減率算出</t>
    <phoneticPr fontId="1"/>
  </si>
  <si>
    <t>③申告書転記</t>
    <rPh sb="3" eb="4">
      <t>ショ</t>
    </rPh>
    <phoneticPr fontId="1"/>
  </si>
  <si>
    <t>④申告確認受付票　　　</t>
    <phoneticPr fontId="1"/>
  </si>
  <si>
    <t>①売上高入力　</t>
    <phoneticPr fontId="1"/>
  </si>
  <si>
    <t>④申告確認受付票</t>
    <phoneticPr fontId="1"/>
  </si>
  <si>
    <t>☜  「②事業収入割合・軽減率 算出」シート は、印刷しましたか？</t>
    <rPh sb="25" eb="27">
      <t>インサツ</t>
    </rPh>
    <phoneticPr fontId="1"/>
  </si>
  <si>
    <t>☜　「③申告書転記」シート  は、印刷しましたか？</t>
    <rPh sb="7" eb="9">
      <t>テンキ</t>
    </rPh>
    <phoneticPr fontId="1"/>
  </si>
  <si>
    <t>☜  「④申告確認受付票」シートは、全ての入力が終了してから印刷してください。</t>
    <rPh sb="5" eb="7">
      <t>シンコク</t>
    </rPh>
    <rPh sb="7" eb="9">
      <t>カクニン</t>
    </rPh>
    <rPh sb="9" eb="12">
      <t>ウケツケヒョウ</t>
    </rPh>
    <rPh sb="18" eb="19">
      <t>スベ</t>
    </rPh>
    <rPh sb="21" eb="23">
      <t>ニュウリョク</t>
    </rPh>
    <rPh sb="24" eb="26">
      <t>シュウリョウ</t>
    </rPh>
    <rPh sb="30" eb="32">
      <t>インサツ</t>
    </rPh>
    <phoneticPr fontId="1"/>
  </si>
  <si>
    <t xml:space="preserve">  ※ この用紙は、申告書一式 の表紙として提出してください。</t>
    <phoneticPr fontId="1"/>
  </si>
  <si>
    <t xml:space="preserve"> ① 別紙「特例対象資産一覧」</t>
    <phoneticPr fontId="34"/>
  </si>
  <si>
    <t xml:space="preserve"> ② 当該資産の事業専用割合がわかる資料（青色申告決算書等）</t>
    <phoneticPr fontId="34"/>
  </si>
  <si>
    <t>①エクセルシート</t>
    <phoneticPr fontId="1"/>
  </si>
  <si>
    <t>②申告書</t>
    <rPh sb="1" eb="3">
      <t>シンコク</t>
    </rPh>
    <rPh sb="3" eb="4">
      <t>ショ</t>
    </rPh>
    <phoneticPr fontId="1"/>
  </si>
  <si>
    <t>③申告書の添付書類</t>
    <rPh sb="1" eb="3">
      <t>シンコク</t>
    </rPh>
    <rPh sb="3" eb="4">
      <t>ショ</t>
    </rPh>
    <phoneticPr fontId="1"/>
  </si>
  <si>
    <t>Y21</t>
    <phoneticPr fontId="1"/>
  </si>
  <si>
    <t>Y26</t>
    <phoneticPr fontId="1"/>
  </si>
  <si>
    <r>
      <t xml:space="preserve">商工会が「申告書」の受付時に、確認のための「受付票」として使用するシートです。
</t>
    </r>
    <r>
      <rPr>
        <sz val="14"/>
        <color rgb="FFC00000"/>
        <rFont val="Yu Gothic"/>
        <family val="3"/>
        <charset val="128"/>
        <scheme val="minor"/>
      </rPr>
      <t>※ 本シートは、申告時に必要な提出書類一覧表およびチェック表を兼ねています。</t>
    </r>
    <rPh sb="0" eb="3">
      <t>ショウコウカイ</t>
    </rPh>
    <rPh sb="5" eb="8">
      <t>シンコクショ</t>
    </rPh>
    <rPh sb="10" eb="11">
      <t>ウ</t>
    </rPh>
    <rPh sb="11" eb="12">
      <t>ツ</t>
    </rPh>
    <rPh sb="12" eb="13">
      <t>ジ</t>
    </rPh>
    <rPh sb="15" eb="17">
      <t>カクニン</t>
    </rPh>
    <rPh sb="22" eb="25">
      <t>ウケツケヒョウ</t>
    </rPh>
    <rPh sb="29" eb="31">
      <t>シヨウ</t>
    </rPh>
    <rPh sb="42" eb="43">
      <t>ホン</t>
    </rPh>
    <rPh sb="48" eb="50">
      <t>シンコク</t>
    </rPh>
    <rPh sb="50" eb="51">
      <t>ジ</t>
    </rPh>
    <rPh sb="52" eb="54">
      <t>ヒツヨウ</t>
    </rPh>
    <rPh sb="55" eb="57">
      <t>テイシュツ</t>
    </rPh>
    <rPh sb="57" eb="59">
      <t>ショルイ</t>
    </rPh>
    <rPh sb="59" eb="61">
      <t>イチラン</t>
    </rPh>
    <rPh sb="61" eb="62">
      <t>ヒョウ</t>
    </rPh>
    <rPh sb="69" eb="70">
      <t>ヒョウ</t>
    </rPh>
    <rPh sb="71" eb="72">
      <t>カ</t>
    </rPh>
    <phoneticPr fontId="1"/>
  </si>
  <si>
    <t>☜ 入力した事業所名は、①～③ の各シートに出力されます。</t>
    <rPh sb="2" eb="4">
      <t>ニュウリョク</t>
    </rPh>
    <rPh sb="6" eb="10">
      <t>ジギョウショナ</t>
    </rPh>
    <rPh sb="17" eb="18">
      <t>カク</t>
    </rPh>
    <rPh sb="22" eb="24">
      <t>シュツリョク</t>
    </rPh>
    <phoneticPr fontId="1"/>
  </si>
  <si>
    <t>年</t>
    <rPh sb="0" eb="1">
      <t>ネン</t>
    </rPh>
    <phoneticPr fontId="1"/>
  </si>
  <si>
    <t>日</t>
    <rPh sb="0" eb="1">
      <t>ヒ</t>
    </rPh>
    <phoneticPr fontId="1"/>
  </si>
  <si>
    <t>プルダウンリスト</t>
    <phoneticPr fontId="1"/>
  </si>
  <si>
    <t>☜  「① 売上高入力」シートは、印刷しましたか？</t>
    <phoneticPr fontId="1"/>
  </si>
  <si>
    <t>☜ ＜確認事項＞について、一致することを確認しましたか？</t>
    <rPh sb="3" eb="5">
      <t>カクニン</t>
    </rPh>
    <rPh sb="5" eb="7">
      <t>ジコウ</t>
    </rPh>
    <rPh sb="13" eb="15">
      <t>イッチ</t>
    </rPh>
    <rPh sb="20" eb="22">
      <t>カクニン</t>
    </rPh>
    <phoneticPr fontId="1"/>
  </si>
  <si>
    <t>☜ 事業用家屋の軽減 を申告する場合 は、チェックボックスを「ON＝✓」してください。</t>
    <phoneticPr fontId="1"/>
  </si>
  <si>
    <t>☜ 償却資産の軽減 を申告する場合 は、チェックボックスを「ON＝✓」してください。</t>
    <phoneticPr fontId="1"/>
  </si>
  <si>
    <r>
      <rPr>
        <b/>
        <sz val="14"/>
        <color theme="1"/>
        <rFont val="Yu Gothic"/>
        <family val="3"/>
        <charset val="128"/>
        <scheme val="minor"/>
      </rPr>
      <t>提出日、事業所名、担当者、電話番号（固定・携帯）、チェックボックス</t>
    </r>
    <r>
      <rPr>
        <sz val="14"/>
        <color theme="1"/>
        <rFont val="Yu Gothic"/>
        <family val="3"/>
        <charset val="128"/>
        <scheme val="minor"/>
      </rPr>
      <t xml:space="preserve">
</t>
    </r>
    <r>
      <rPr>
        <sz val="14"/>
        <color rgb="FFC00000"/>
        <rFont val="Yu Gothic"/>
        <family val="3"/>
        <charset val="128"/>
        <scheme val="minor"/>
      </rPr>
      <t>※ 本シートで入力した事業所名は、①・②・③の各シートの事業所名 欄に出力します。</t>
    </r>
    <rPh sb="0" eb="2">
      <t>テイシュツ</t>
    </rPh>
    <rPh sb="15" eb="17">
      <t>バンゴウ</t>
    </rPh>
    <rPh sb="36" eb="37">
      <t>ホン</t>
    </rPh>
    <rPh sb="41" eb="43">
      <t>ニュウリョク</t>
    </rPh>
    <rPh sb="45" eb="48">
      <t>ジギョウショ</t>
    </rPh>
    <rPh sb="48" eb="49">
      <t>ナ</t>
    </rPh>
    <rPh sb="57" eb="58">
      <t>カク</t>
    </rPh>
    <rPh sb="62" eb="66">
      <t>ジギョウショナ</t>
    </rPh>
    <rPh sb="67" eb="68">
      <t>ラン</t>
    </rPh>
    <rPh sb="69" eb="71">
      <t>シュツリョク</t>
    </rPh>
    <phoneticPr fontId="1"/>
  </si>
  <si>
    <r>
      <t>１．本ファイルは、４つのシートで構成しています。</t>
    </r>
    <r>
      <rPr>
        <b/>
        <sz val="16"/>
        <color rgb="FF002060"/>
        <rFont val="Yu Gothic"/>
        <family val="3"/>
        <charset val="128"/>
        <scheme val="minor"/>
      </rPr>
      <t>（４シート全てが申告書の添付資料となります。）</t>
    </r>
    <rPh sb="29" eb="30">
      <t>スベ</t>
    </rPh>
    <phoneticPr fontId="1"/>
  </si>
  <si>
    <t>C17</t>
    <phoneticPr fontId="1"/>
  </si>
  <si>
    <t>F25</t>
    <phoneticPr fontId="1"/>
  </si>
  <si>
    <t>F26</t>
    <phoneticPr fontId="1"/>
  </si>
  <si>
    <t>D20</t>
    <phoneticPr fontId="1"/>
  </si>
  <si>
    <t>c22</t>
    <phoneticPr fontId="1"/>
  </si>
  <si>
    <t>D29</t>
    <phoneticPr fontId="1"/>
  </si>
  <si>
    <t>C31</t>
    <phoneticPr fontId="1"/>
  </si>
  <si>
    <t>D32</t>
    <phoneticPr fontId="1"/>
  </si>
  <si>
    <t>エクセルシート</t>
    <phoneticPr fontId="1"/>
  </si>
  <si>
    <t>Y22</t>
    <phoneticPr fontId="1"/>
  </si>
  <si>
    <t>Y23</t>
    <phoneticPr fontId="1"/>
  </si>
  <si>
    <t>Y27</t>
    <phoneticPr fontId="1"/>
  </si>
  <si>
    <t>Y28</t>
    <phoneticPr fontId="1"/>
  </si>
  <si>
    <t>Y29</t>
    <phoneticPr fontId="1"/>
  </si>
  <si>
    <t>Y30</t>
    <phoneticPr fontId="1"/>
  </si>
  <si>
    <t>Y31</t>
    <phoneticPr fontId="1"/>
  </si>
  <si>
    <t>Y32</t>
    <phoneticPr fontId="1"/>
  </si>
  <si>
    <t>　＜確認事項＞</t>
    <rPh sb="2" eb="4">
      <t>カクニン</t>
    </rPh>
    <rPh sb="4" eb="6">
      <t>ジコウ</t>
    </rPh>
    <phoneticPr fontId="1"/>
  </si>
  <si>
    <t>※ 商工会からの連絡時、希望する電話のチェックボックスを「ON = ✓」してください。</t>
    <rPh sb="2" eb="5">
      <t>ショウコウカイ</t>
    </rPh>
    <rPh sb="8" eb="10">
      <t>レンラク</t>
    </rPh>
    <rPh sb="10" eb="11">
      <t>ジ</t>
    </rPh>
    <rPh sb="12" eb="13">
      <t>ボウ</t>
    </rPh>
    <rPh sb="16" eb="18">
      <t>デンワ</t>
    </rPh>
    <phoneticPr fontId="1"/>
  </si>
  <si>
    <t>中小企業者等確認</t>
    <rPh sb="0" eb="2">
      <t>チュウショウ</t>
    </rPh>
    <rPh sb="2" eb="4">
      <t>キギョウ</t>
    </rPh>
    <rPh sb="4" eb="6">
      <t>シャナド</t>
    </rPh>
    <rPh sb="6" eb="8">
      <t>カクニン</t>
    </rPh>
    <phoneticPr fontId="1"/>
  </si>
  <si>
    <t>電話番号</t>
    <rPh sb="0" eb="4">
      <t>デンワバンゴウ</t>
    </rPh>
    <phoneticPr fontId="1"/>
  </si>
  <si>
    <t>固定</t>
    <rPh sb="0" eb="2">
      <t>コテイ</t>
    </rPh>
    <phoneticPr fontId="1"/>
  </si>
  <si>
    <t>携帯</t>
    <rPh sb="0" eb="2">
      <t>ケイタイ</t>
    </rPh>
    <phoneticPr fontId="1"/>
  </si>
  <si>
    <t>H6</t>
    <phoneticPr fontId="1"/>
  </si>
  <si>
    <t>O6</t>
    <phoneticPr fontId="1"/>
  </si>
  <si>
    <t>☜ 連絡に使用する電話の確認です。チェックボックスを「ON = ✓」してください。</t>
    <rPh sb="5" eb="7">
      <t>シヨウ</t>
    </rPh>
    <rPh sb="12" eb="14">
      <t>カクニン</t>
    </rPh>
    <phoneticPr fontId="1"/>
  </si>
  <si>
    <t>チェックボックスにリンクする値。</t>
    <phoneticPr fontId="1"/>
  </si>
  <si>
    <t>ON=TRUE、OFF=FALSE（フォールス）</t>
  </si>
  <si>
    <t>電話番号入力状況</t>
    <rPh sb="0" eb="4">
      <t>デンワバンゴウ</t>
    </rPh>
    <rPh sb="4" eb="6">
      <t>ニュウリョク</t>
    </rPh>
    <rPh sb="6" eb="8">
      <t>ジョウキョウ</t>
    </rPh>
    <phoneticPr fontId="1"/>
  </si>
  <si>
    <t>No</t>
  </si>
  <si>
    <t>固定</t>
    <rPh sb="0" eb="2">
      <t>コテイ</t>
    </rPh>
    <phoneticPr fontId="1"/>
  </si>
  <si>
    <t>携帯</t>
    <rPh sb="0" eb="2">
      <t>ケイタイ</t>
    </rPh>
    <phoneticPr fontId="1"/>
  </si>
  <si>
    <t>合計</t>
    <rPh sb="0" eb="2">
      <t>ゴウケイ</t>
    </rPh>
    <phoneticPr fontId="1"/>
  </si>
  <si>
    <t>区分</t>
    <rPh sb="0" eb="2">
      <t>クブン</t>
    </rPh>
    <phoneticPr fontId="1"/>
  </si>
  <si>
    <t>※申告書の提出にあたっては、「申告書類一式」をチェックリストの掲載順に揃えてください。</t>
    <rPh sb="15" eb="17">
      <t>シンコク</t>
    </rPh>
    <rPh sb="17" eb="19">
      <t>ショルイ</t>
    </rPh>
    <rPh sb="19" eb="21">
      <t>イッシキ</t>
    </rPh>
    <phoneticPr fontId="1"/>
  </si>
  <si>
    <t>事業の用に供する家屋および償却資産が対象となる。</t>
    <phoneticPr fontId="1"/>
  </si>
  <si>
    <t>留意事項</t>
  </si>
  <si>
    <t xml:space="preserve">  ※例えば、社宅や保養施設についても基本的には減価償却資産として計上されているため、計上されている場合は対象となる。 </t>
    <phoneticPr fontId="1"/>
  </si>
  <si>
    <t xml:space="preserve">  ※不動産売買業者における建物で、棚卸資産として所有している資産などは、対象外となる。 </t>
    <phoneticPr fontId="1"/>
  </si>
  <si>
    <t xml:space="preserve">  ※オペレーティングリースや信託など、資産を利用しているが所有権を有しておらず、固定資産税を支払っていない場合には、対象とならない。 </t>
    <phoneticPr fontId="1"/>
  </si>
  <si>
    <t xml:space="preserve">  ※基本的には確定申告書類で確認を行うが、下記の新築のケースについては、登記簿謄本等所有者がわかる資料を確認すること。</t>
    <phoneticPr fontId="1"/>
  </si>
  <si>
    <t xml:space="preserve">  ※法人の場合は法人税申告書の別表１６、個人の場合は所得税青色申告決算書または白色申告の収支内訳書を元に確認する。</t>
    <phoneticPr fontId="1"/>
  </si>
  <si>
    <t xml:space="preserve">  ※上記書類にて確認ができない場合、公的な書類で事業用と居住用の別が記載されているものであれば証明書類になり得る。</t>
    <phoneticPr fontId="1"/>
  </si>
  <si>
    <t xml:space="preserve">  ※昨年の確定申告後に居住用と事業用が一体の家屋を新築した場合は、見取り図などの家屋のうち事業用の部分に係る床面積に関する資料でも可。</t>
    <phoneticPr fontId="1"/>
  </si>
  <si>
    <r>
      <rPr>
        <sz val="13"/>
        <color theme="1"/>
        <rFont val="ＭＳ Ｐ明朝"/>
        <family val="1"/>
        <charset val="128"/>
      </rPr>
      <t>新型コロナウイルス感染症等に係る中小事業者等の事業用家屋及び償却資産に対する</t>
    </r>
    <r>
      <rPr>
        <sz val="12"/>
        <color theme="1"/>
        <rFont val="ＭＳ Ｐ明朝"/>
        <family val="1"/>
        <charset val="128"/>
      </rPr>
      <t xml:space="preserve">
</t>
    </r>
    <r>
      <rPr>
        <b/>
        <sz val="15"/>
        <color theme="1"/>
        <rFont val="ＭＳ Ｐ明朝"/>
        <family val="1"/>
        <charset val="128"/>
      </rPr>
      <t>固定資産税及び都市計画税の課税標準の特例措置に関する</t>
    </r>
    <r>
      <rPr>
        <b/>
        <sz val="16"/>
        <color theme="1"/>
        <rFont val="ＭＳ Ｐ明朝"/>
        <family val="1"/>
        <charset val="128"/>
      </rPr>
      <t>チェックリスト</t>
    </r>
    <phoneticPr fontId="34"/>
  </si>
  <si>
    <t>申告の有無</t>
    <rPh sb="0" eb="2">
      <t>シンコク</t>
    </rPh>
    <rPh sb="3" eb="5">
      <t>ウム</t>
    </rPh>
    <phoneticPr fontId="1"/>
  </si>
  <si>
    <t>資産</t>
    <rPh sb="0" eb="2">
      <t>シサン</t>
    </rPh>
    <phoneticPr fontId="1"/>
  </si>
  <si>
    <t>償却資産</t>
  </si>
  <si>
    <t>令和２年度納税通知書番号</t>
  </si>
  <si>
    <t>　償却資産</t>
    <phoneticPr fontId="1"/>
  </si>
  <si>
    <r>
      <rPr>
        <b/>
        <sz val="14"/>
        <color theme="1"/>
        <rFont val="Yu Gothic"/>
        <family val="3"/>
        <charset val="128"/>
        <scheme val="minor"/>
      </rPr>
      <t>令和１年および令和２年の売上高（２月～１０月、１８か月分）、チェックボックス</t>
    </r>
    <r>
      <rPr>
        <sz val="14"/>
        <color theme="1"/>
        <rFont val="Yu Gothic"/>
        <family val="3"/>
        <charset val="128"/>
        <scheme val="minor"/>
      </rPr>
      <t xml:space="preserve">
</t>
    </r>
    <r>
      <rPr>
        <sz val="14"/>
        <color rgb="FFC00000"/>
        <rFont val="Yu Gothic"/>
        <family val="3"/>
        <charset val="128"/>
        <scheme val="minor"/>
      </rPr>
      <t>※ 売上高を入力後に、「入力確認済」のボタンを押せば、申告可否判定を出力します。</t>
    </r>
    <rPh sb="12" eb="14">
      <t>ウリアゲ</t>
    </rPh>
    <rPh sb="14" eb="15">
      <t>ダカ</t>
    </rPh>
    <rPh sb="26" eb="27">
      <t>ゲツ</t>
    </rPh>
    <rPh sb="27" eb="28">
      <t>フン</t>
    </rPh>
    <rPh sb="41" eb="44">
      <t>ウリアゲダカ</t>
    </rPh>
    <rPh sb="45" eb="47">
      <t>ニュウリョク</t>
    </rPh>
    <rPh sb="47" eb="48">
      <t>アト</t>
    </rPh>
    <rPh sb="55" eb="56">
      <t>スミ</t>
    </rPh>
    <rPh sb="62" eb="63">
      <t>オ</t>
    </rPh>
    <phoneticPr fontId="1"/>
  </si>
  <si>
    <t>特例対象資産について</t>
  </si>
  <si>
    <t>「申告有無」チェックボックスの値表示</t>
    <rPh sb="1" eb="3">
      <t>シンコク</t>
    </rPh>
    <rPh sb="3" eb="5">
      <t>ウム</t>
    </rPh>
    <phoneticPr fontId="1"/>
  </si>
  <si>
    <t>事業用家屋</t>
  </si>
  <si>
    <t>メッセージ出力</t>
    <rPh sb="5" eb="7">
      <t>シュツリョク</t>
    </rPh>
    <phoneticPr fontId="1"/>
  </si>
  <si>
    <r>
      <rPr>
        <sz val="11"/>
        <color theme="1"/>
        <rFont val="Segoe UI Symbol"/>
        <family val="2"/>
      </rPr>
      <t>✔</t>
    </r>
    <r>
      <rPr>
        <sz val="11"/>
        <color theme="1"/>
        <rFont val="Yu Gothic"/>
        <family val="2"/>
        <scheme val="minor"/>
      </rPr>
      <t>数</t>
    </r>
    <rPh sb="1" eb="2">
      <t>スウ</t>
    </rPh>
    <phoneticPr fontId="1"/>
  </si>
  <si>
    <t>入力値</t>
    <rPh sb="0" eb="2">
      <t>ニュウリョク</t>
    </rPh>
    <rPh sb="2" eb="3">
      <t>アタイ</t>
    </rPh>
    <phoneticPr fontId="1"/>
  </si>
  <si>
    <t>共通メッセージ</t>
    <rPh sb="0" eb="2">
      <t>キョウツウ</t>
    </rPh>
    <phoneticPr fontId="1"/>
  </si>
  <si>
    <t>チェックボックス有</t>
    <rPh sb="8" eb="9">
      <t>ユウ</t>
    </rPh>
    <phoneticPr fontId="1"/>
  </si>
  <si>
    <t>チェックボックス無</t>
    <rPh sb="8" eb="9">
      <t>ム</t>
    </rPh>
    <phoneticPr fontId="1"/>
  </si>
  <si>
    <t>申告書転記シートへの出力</t>
    <rPh sb="0" eb="3">
      <t>シンコクショ</t>
    </rPh>
    <rPh sb="3" eb="5">
      <t>テンキ</t>
    </rPh>
    <rPh sb="10" eb="12">
      <t>シュツリョク</t>
    </rPh>
    <phoneticPr fontId="1"/>
  </si>
  <si>
    <t>引用データ</t>
    <rPh sb="0" eb="2">
      <t>インヨウ</t>
    </rPh>
    <phoneticPr fontId="1"/>
  </si>
  <si>
    <r>
      <t>※　申告する資産に</t>
    </r>
    <r>
      <rPr>
        <b/>
        <sz val="12"/>
        <color rgb="FFC00000"/>
        <rFont val="Yu Gothic"/>
        <family val="3"/>
        <charset val="128"/>
        <scheme val="minor"/>
      </rPr>
      <t>○</t>
    </r>
    <r>
      <rPr>
        <sz val="12"/>
        <color theme="1"/>
        <rFont val="Yu Gothic"/>
        <family val="2"/>
        <scheme val="minor"/>
      </rPr>
      <t>をつけてください</t>
    </r>
    <phoneticPr fontId="1"/>
  </si>
  <si>
    <t>C3</t>
    <phoneticPr fontId="1"/>
  </si>
  <si>
    <t>☜「令和２年度納税通知書番号」を入力してください。</t>
    <rPh sb="16" eb="18">
      <t>ニュウリョク</t>
    </rPh>
    <phoneticPr fontId="1"/>
  </si>
  <si>
    <r>
      <rPr>
        <sz val="11"/>
        <color rgb="FF002060"/>
        <rFont val="ＭＳ ゴシック"/>
        <family val="3"/>
        <charset val="128"/>
      </rPr>
      <t>※</t>
    </r>
    <r>
      <rPr>
        <sz val="11"/>
        <color rgb="FF002060"/>
        <rFont val="Calibri"/>
        <family val="2"/>
      </rPr>
      <t xml:space="preserve"> </t>
    </r>
    <r>
      <rPr>
        <sz val="11"/>
        <color rgb="FF002060"/>
        <rFont val="Yu Gothic"/>
        <family val="3"/>
        <charset val="128"/>
        <scheme val="minor"/>
      </rPr>
      <t>２月から１０月迄の売上高（２年分）を入力してください。（数字のみ、カンマ不要）</t>
    </r>
    <r>
      <rPr>
        <sz val="11"/>
        <color rgb="FF002060"/>
        <rFont val="Calibri"/>
        <family val="3"/>
      </rPr>
      <t xml:space="preserve">
</t>
    </r>
    <r>
      <rPr>
        <sz val="11"/>
        <color rgb="FF002060"/>
        <rFont val="Yu Gothic"/>
        <family val="3"/>
        <charset val="128"/>
        <scheme val="minor"/>
      </rPr>
      <t>※</t>
    </r>
    <r>
      <rPr>
        <sz val="11"/>
        <color rgb="FF002060"/>
        <rFont val="Calibri"/>
        <family val="3"/>
      </rPr>
      <t xml:space="preserve"> </t>
    </r>
    <r>
      <rPr>
        <sz val="11"/>
        <color rgb="FF002060"/>
        <rFont val="Yu Gothic"/>
        <family val="3"/>
        <charset val="128"/>
        <scheme val="minor"/>
      </rPr>
      <t>売上が無い月は「０」で入力してください。</t>
    </r>
    <r>
      <rPr>
        <sz val="11"/>
        <color rgb="FF002060"/>
        <rFont val="Calibri"/>
        <family val="3"/>
      </rPr>
      <t xml:space="preserve"> </t>
    </r>
    <rPh sb="38" eb="40">
      <t>フヨウ</t>
    </rPh>
    <rPh sb="44" eb="46">
      <t>ウリアゲ</t>
    </rPh>
    <rPh sb="47" eb="48">
      <t>ナ</t>
    </rPh>
    <rPh sb="49" eb="50">
      <t>ツキ</t>
    </rPh>
    <rPh sb="55" eb="57">
      <t>ニュウリョク</t>
    </rPh>
    <phoneticPr fontId="1"/>
  </si>
  <si>
    <r>
      <t>３．特例対象資産について</t>
    </r>
    <r>
      <rPr>
        <b/>
        <sz val="12"/>
        <color rgb="FFC00000"/>
        <rFont val="Yu Gothic"/>
        <family val="3"/>
        <charset val="128"/>
        <scheme val="minor"/>
      </rPr>
      <t>　　</t>
    </r>
    <rPh sb="2" eb="4">
      <t>トクレイ</t>
    </rPh>
    <rPh sb="4" eb="6">
      <t>タイショウ</t>
    </rPh>
    <rPh sb="6" eb="8">
      <t>シサン</t>
    </rPh>
    <phoneticPr fontId="1"/>
  </si>
  <si>
    <t>事業所名はシート④ に入力。（申告する場合）</t>
    <rPh sb="15" eb="17">
      <t>シンコク</t>
    </rPh>
    <rPh sb="19" eb="21">
      <t>バアイ</t>
    </rPh>
    <phoneticPr fontId="1"/>
  </si>
  <si>
    <t>※ 本シートの入力は、１．～３．の順に入力してください。
　なお、「3．特例対象資産について」は、申告する場合は入力してください。</t>
    <rPh sb="2" eb="3">
      <t>ホン</t>
    </rPh>
    <rPh sb="7" eb="9">
      <t>ニュウリョク</t>
    </rPh>
    <rPh sb="17" eb="18">
      <t>ジュン</t>
    </rPh>
    <rPh sb="19" eb="21">
      <t>ニュウリョク</t>
    </rPh>
    <rPh sb="36" eb="42">
      <t>トクレイタイショウシサン</t>
    </rPh>
    <rPh sb="49" eb="51">
      <t>シンコク</t>
    </rPh>
    <rPh sb="53" eb="55">
      <t>バアイ</t>
    </rPh>
    <rPh sb="56" eb="58">
      <t>ニュウリョク</t>
    </rPh>
    <phoneticPr fontId="1"/>
  </si>
  <si>
    <t>赤字</t>
    <rPh sb="0" eb="2">
      <t>アカジ</t>
    </rPh>
    <phoneticPr fontId="1"/>
  </si>
  <si>
    <t>赤字・赤網掛け</t>
    <rPh sb="0" eb="2">
      <t>アカジ</t>
    </rPh>
    <rPh sb="3" eb="4">
      <t>アカ</t>
    </rPh>
    <rPh sb="4" eb="6">
      <t>アミカ</t>
    </rPh>
    <phoneticPr fontId="1"/>
  </si>
  <si>
    <t>青太字</t>
    <rPh sb="0" eb="1">
      <t>アオ</t>
    </rPh>
    <rPh sb="1" eb="3">
      <t>フトジ</t>
    </rPh>
    <phoneticPr fontId="1"/>
  </si>
  <si>
    <t>緑字</t>
    <rPh sb="0" eb="1">
      <t>ミドリ</t>
    </rPh>
    <rPh sb="1" eb="2">
      <t>ジ</t>
    </rPh>
    <phoneticPr fontId="1"/>
  </si>
  <si>
    <r>
      <t>☜「</t>
    </r>
    <r>
      <rPr>
        <sz val="11"/>
        <color theme="1"/>
        <rFont val="Segoe UI Symbol"/>
        <family val="2"/>
      </rPr>
      <t>✔</t>
    </r>
    <r>
      <rPr>
        <sz val="11"/>
        <color theme="1"/>
        <rFont val="Yu Gothic"/>
        <family val="2"/>
        <scheme val="minor"/>
      </rPr>
      <t>」が２つ入力されました。有無のどちらか一つだけ</t>
    </r>
    <r>
      <rPr>
        <sz val="11"/>
        <color theme="1"/>
        <rFont val="Segoe UI Symbol"/>
        <family val="2"/>
      </rPr>
      <t>✔</t>
    </r>
    <r>
      <rPr>
        <sz val="11"/>
        <color theme="1"/>
        <rFont val="Yu Gothic"/>
        <family val="2"/>
        <scheme val="minor"/>
      </rPr>
      <t>してください。</t>
    </r>
    <rPh sb="7" eb="9">
      <t>ニュウリョク</t>
    </rPh>
    <rPh sb="15" eb="17">
      <t>ウム</t>
    </rPh>
    <rPh sb="22" eb="23">
      <t>ヒト</t>
    </rPh>
    <phoneticPr fontId="1"/>
  </si>
  <si>
    <r>
      <t>☜ 申告の有無、どちらか該当するチェックボックスを「ON=</t>
    </r>
    <r>
      <rPr>
        <sz val="11"/>
        <color theme="1"/>
        <rFont val="Segoe UI Symbol"/>
        <family val="2"/>
      </rPr>
      <t>✔</t>
    </r>
    <r>
      <rPr>
        <sz val="11"/>
        <color theme="1"/>
        <rFont val="Yu Gothic"/>
        <family val="2"/>
        <scheme val="minor"/>
      </rPr>
      <t>」してください。</t>
    </r>
    <rPh sb="2" eb="4">
      <t>シンコク</t>
    </rPh>
    <rPh sb="5" eb="7">
      <t>ウム</t>
    </rPh>
    <rPh sb="12" eb="14">
      <t>ガイトウ</t>
    </rPh>
    <phoneticPr fontId="1"/>
  </si>
  <si>
    <t>H29ｱﾄﾞﾚｽ</t>
    <phoneticPr fontId="1"/>
  </si>
  <si>
    <t>H30ｱﾄﾞﾚｽ</t>
    <phoneticPr fontId="1"/>
  </si>
  <si>
    <t>メッセージ8</t>
  </si>
  <si>
    <t>メッセージ12</t>
  </si>
  <si>
    <t>（申告する場合の留意事項）</t>
    <rPh sb="1" eb="3">
      <t>シンコク</t>
    </rPh>
    <rPh sb="5" eb="7">
      <t>バアイ</t>
    </rPh>
    <rPh sb="8" eb="10">
      <t>リュウイ</t>
    </rPh>
    <rPh sb="10" eb="12">
      <t>ジコウ</t>
    </rPh>
    <phoneticPr fontId="1"/>
  </si>
  <si>
    <t>☜ 本欄は、シート①に入力せず、印刷後に手書きしても結構です。</t>
    <rPh sb="2" eb="4">
      <t>ホンラン</t>
    </rPh>
    <rPh sb="11" eb="13">
      <t>ニュウリョク</t>
    </rPh>
    <rPh sb="18" eb="19">
      <t>ゴ</t>
    </rPh>
    <rPh sb="26" eb="28">
      <t>ケッコウ</t>
    </rPh>
    <phoneticPr fontId="1"/>
  </si>
  <si>
    <t>☜ 貴事業所は、申告が可能ですので、「３．特例対象資産について」欄に入力してください。</t>
    <rPh sb="2" eb="3">
      <t>キ</t>
    </rPh>
    <rPh sb="3" eb="6">
      <t>ジギョウショ</t>
    </rPh>
    <rPh sb="8" eb="10">
      <t>シンコク</t>
    </rPh>
    <rPh sb="11" eb="13">
      <t>カノウ</t>
    </rPh>
    <rPh sb="21" eb="27">
      <t>トクレイタイショウシサン</t>
    </rPh>
    <rPh sb="32" eb="33">
      <t>ラン</t>
    </rPh>
    <rPh sb="34" eb="36">
      <t>ニュウリョク</t>
    </rPh>
    <phoneticPr fontId="1"/>
  </si>
  <si>
    <r>
      <rPr>
        <sz val="14"/>
        <color rgb="FFC00000"/>
        <rFont val="Yu Gothic"/>
        <family val="3"/>
        <charset val="128"/>
        <scheme val="minor"/>
      </rPr>
      <t>※ 申告する場合は、「３．特例対象資産について」の欄にも入力してください。</t>
    </r>
    <r>
      <rPr>
        <sz val="14"/>
        <color theme="1"/>
        <rFont val="Yu Gothic"/>
        <family val="3"/>
        <charset val="128"/>
        <scheme val="minor"/>
      </rPr>
      <t xml:space="preserve">
</t>
    </r>
    <r>
      <rPr>
        <b/>
        <sz val="14"/>
        <color theme="1"/>
        <rFont val="Yu Gothic"/>
        <family val="3"/>
        <charset val="128"/>
        <scheme val="minor"/>
      </rPr>
      <t>申告の有無</t>
    </r>
    <r>
      <rPr>
        <sz val="14"/>
        <color theme="1"/>
        <rFont val="Yu Gothic"/>
        <family val="3"/>
        <charset val="128"/>
        <scheme val="minor"/>
      </rPr>
      <t>（チェックボックス）</t>
    </r>
    <r>
      <rPr>
        <b/>
        <sz val="14"/>
        <color theme="1"/>
        <rFont val="Yu Gothic"/>
        <family val="3"/>
        <charset val="128"/>
        <scheme val="minor"/>
      </rPr>
      <t>、令和２年度納税通知書番号</t>
    </r>
    <r>
      <rPr>
        <sz val="14"/>
        <color theme="1"/>
        <rFont val="Yu Gothic"/>
        <family val="3"/>
        <charset val="128"/>
        <scheme val="minor"/>
      </rPr>
      <t>を入力</t>
    </r>
    <rPh sb="25" eb="26">
      <t>ラン</t>
    </rPh>
    <rPh sb="67" eb="69">
      <t>ニュウリョク</t>
    </rPh>
    <phoneticPr fontId="1"/>
  </si>
  <si>
    <r>
      <t xml:space="preserve">２．入力するシート名（入力順に表示）  </t>
    </r>
    <r>
      <rPr>
        <sz val="14"/>
        <color rgb="FF000000"/>
        <rFont val="Yu Gothic"/>
        <family val="3"/>
        <charset val="128"/>
        <scheme val="minor"/>
      </rPr>
      <t xml:space="preserve"> 　</t>
    </r>
    <r>
      <rPr>
        <sz val="14"/>
        <color rgb="FF002060"/>
        <rFont val="Yu Gothic"/>
        <family val="3"/>
        <charset val="128"/>
        <scheme val="minor"/>
      </rPr>
      <t>※申告書作成後に、「④申告確認受付票」シートに入力してください。</t>
    </r>
    <rPh sb="11" eb="13">
      <t>ニュウリョク</t>
    </rPh>
    <rPh sb="13" eb="14">
      <t>ジュン</t>
    </rPh>
    <rPh sb="15" eb="17">
      <t>ヒョウジ</t>
    </rPh>
    <rPh sb="23" eb="26">
      <t>シンコクショ</t>
    </rPh>
    <rPh sb="26" eb="28">
      <t>サクセイ</t>
    </rPh>
    <rPh sb="28" eb="29">
      <t>ゴ</t>
    </rPh>
    <rPh sb="33" eb="37">
      <t>シンコクカクニン</t>
    </rPh>
    <rPh sb="37" eb="39">
      <t>ウケツケ</t>
    </rPh>
    <rPh sb="39" eb="40">
      <t>ヒョウ</t>
    </rPh>
    <rPh sb="45" eb="47">
      <t>ニュウリョク</t>
    </rPh>
    <phoneticPr fontId="1"/>
  </si>
  <si>
    <t>　 事業用家屋の申告は、無しを選択しました。</t>
    <phoneticPr fontId="1"/>
  </si>
  <si>
    <t>　 償却資産の申告は、無しを選択しました。</t>
    <rPh sb="2" eb="4">
      <t>ショウキャク</t>
    </rPh>
    <rPh sb="4" eb="6">
      <t>シサン</t>
    </rPh>
    <phoneticPr fontId="1"/>
  </si>
  <si>
    <t>「入力確認済」のチェックボックスが未入力です。</t>
    <rPh sb="17" eb="20">
      <t>ミニュウリョク</t>
    </rPh>
    <phoneticPr fontId="1"/>
  </si>
  <si>
    <t>☜ 会計帳簿との一致を確認してから、チェックボックス欄を押してください。</t>
    <rPh sb="26" eb="27">
      <t>ラン</t>
    </rPh>
    <rPh sb="28" eb="29">
      <t>オ</t>
    </rPh>
    <phoneticPr fontId="1"/>
  </si>
  <si>
    <t>① 申告書類は認定経営革新等支援機関（以下、商工会等という。）にご提出ください。</t>
    <rPh sb="2" eb="4">
      <t>シンコク</t>
    </rPh>
    <rPh sb="4" eb="6">
      <t>ショルイ</t>
    </rPh>
    <rPh sb="7" eb="9">
      <t>ニンテイ</t>
    </rPh>
    <rPh sb="9" eb="11">
      <t>ケイエイ</t>
    </rPh>
    <rPh sb="11" eb="13">
      <t>カクシン</t>
    </rPh>
    <rPh sb="13" eb="14">
      <t>トウ</t>
    </rPh>
    <rPh sb="14" eb="16">
      <t>シエン</t>
    </rPh>
    <rPh sb="16" eb="18">
      <t>キカン</t>
    </rPh>
    <rPh sb="19" eb="21">
      <t>イカ</t>
    </rPh>
    <rPh sb="22" eb="25">
      <t>ショウコウカイ</t>
    </rPh>
    <rPh sb="25" eb="26">
      <t>トウ</t>
    </rPh>
    <rPh sb="33" eb="35">
      <t>テイシュツ</t>
    </rPh>
    <phoneticPr fontId="1"/>
  </si>
  <si>
    <t>☜ 「①売上高入力」シートに「申告の有無」のいずれかを入力し、
　 「有」の場合は「令和2年度納税通知書番号」を入力してください。</t>
    <rPh sb="15" eb="17">
      <t>シンコク</t>
    </rPh>
    <rPh sb="18" eb="20">
      <t>ウム</t>
    </rPh>
    <rPh sb="27" eb="29">
      <t>ニュウリョク</t>
    </rPh>
    <rPh sb="35" eb="36">
      <t>ユウ</t>
    </rPh>
    <rPh sb="38" eb="40">
      <t>バアイ</t>
    </rPh>
    <rPh sb="42" eb="44">
      <t>レイワ</t>
    </rPh>
    <rPh sb="45" eb="47">
      <t>ネンド</t>
    </rPh>
    <rPh sb="47" eb="49">
      <t>ノウゼイ</t>
    </rPh>
    <rPh sb="49" eb="52">
      <t>ツウチショ</t>
    </rPh>
    <rPh sb="52" eb="54">
      <t>バンゴウ</t>
    </rPh>
    <rPh sb="56" eb="58">
      <t>ニュウリョク</t>
    </rPh>
    <phoneticPr fontId="1"/>
  </si>
  <si>
    <t>青字</t>
    <rPh sb="0" eb="1">
      <t>アオ</t>
    </rPh>
    <rPh sb="1" eb="2">
      <t>ジ</t>
    </rPh>
    <phoneticPr fontId="1"/>
  </si>
  <si>
    <t>※ 例年市に提出する「種類別明細書」で市が確認します。</t>
    <rPh sb="2" eb="4">
      <t>レイネン</t>
    </rPh>
    <rPh sb="4" eb="5">
      <t>シ</t>
    </rPh>
    <rPh sb="6" eb="8">
      <t>テイシュツ</t>
    </rPh>
    <rPh sb="11" eb="13">
      <t>シュルイ</t>
    </rPh>
    <rPh sb="13" eb="14">
      <t>ベツ</t>
    </rPh>
    <rPh sb="14" eb="17">
      <t>メイサイショ</t>
    </rPh>
    <rPh sb="19" eb="20">
      <t>シ</t>
    </rPh>
    <rPh sb="21" eb="23">
      <t>カクニン</t>
    </rPh>
    <phoneticPr fontId="1"/>
  </si>
  <si>
    <t>　事業用家屋</t>
    <phoneticPr fontId="1"/>
  </si>
  <si>
    <t>B12</t>
    <phoneticPr fontId="1"/>
  </si>
  <si>
    <t>B13</t>
  </si>
  <si>
    <t>メッセージ10</t>
    <phoneticPr fontId="1"/>
  </si>
  <si>
    <t>メッセージ11</t>
    <phoneticPr fontId="1"/>
  </si>
  <si>
    <t>メッセージ13</t>
  </si>
  <si>
    <t>☑</t>
  </si>
  <si>
    <t>出力８</t>
    <rPh sb="0" eb="2">
      <t>シュツリョク</t>
    </rPh>
    <phoneticPr fontId="1"/>
  </si>
  <si>
    <t>出力９</t>
    <rPh sb="0" eb="2">
      <t>シュツリョク</t>
    </rPh>
    <phoneticPr fontId="1"/>
  </si>
  <si>
    <t>出力11</t>
    <rPh sb="0" eb="2">
      <t>シュツリョク</t>
    </rPh>
    <phoneticPr fontId="1"/>
  </si>
  <si>
    <t>出力12</t>
    <rPh sb="0" eb="2">
      <t>シュツリョク</t>
    </rPh>
    <phoneticPr fontId="1"/>
  </si>
  <si>
    <t>出力13</t>
    <rPh sb="0" eb="2">
      <t>シュツリョク</t>
    </rPh>
    <phoneticPr fontId="1"/>
  </si>
  <si>
    <t>通知書欄１</t>
    <rPh sb="0" eb="3">
      <t>ツウチショ</t>
    </rPh>
    <rPh sb="3" eb="4">
      <t>ラン</t>
    </rPh>
    <phoneticPr fontId="1"/>
  </si>
  <si>
    <t>通知書欄２</t>
    <rPh sb="0" eb="3">
      <t>ツウチショ</t>
    </rPh>
    <rPh sb="3" eb="4">
      <t>ラン</t>
    </rPh>
    <phoneticPr fontId="1"/>
  </si>
  <si>
    <t>申告可</t>
    <rPh sb="0" eb="2">
      <t>シンコク</t>
    </rPh>
    <rPh sb="2" eb="3">
      <t>カ</t>
    </rPh>
    <phoneticPr fontId="1"/>
  </si>
  <si>
    <t>申告不可</t>
    <rPh sb="0" eb="2">
      <t>シンコク</t>
    </rPh>
    <rPh sb="2" eb="3">
      <t>フ</t>
    </rPh>
    <rPh sb="3" eb="4">
      <t>カ</t>
    </rPh>
    <phoneticPr fontId="1"/>
  </si>
  <si>
    <t>D24ｱﾄﾞﾚｽ</t>
    <phoneticPr fontId="1"/>
  </si>
  <si>
    <t>D25ｱﾄﾞﾚｽ</t>
    <phoneticPr fontId="1"/>
  </si>
  <si>
    <t>H33ｱﾄﾞﾚｽ</t>
    <phoneticPr fontId="1"/>
  </si>
  <si>
    <t>H34ｱﾄﾞﾚｽ</t>
    <phoneticPr fontId="1"/>
  </si>
  <si>
    <t>H35ｱﾄﾞﾚｽ</t>
    <phoneticPr fontId="1"/>
  </si>
  <si>
    <t>１．売上高入力</t>
    <rPh sb="2" eb="5">
      <t>ウリアゲダカ</t>
    </rPh>
    <rPh sb="5" eb="7">
      <t>ニュウリョク</t>
    </rPh>
    <phoneticPr fontId="1"/>
  </si>
  <si>
    <t>：</t>
    <phoneticPr fontId="1"/>
  </si>
  <si>
    <r>
      <t>☜「申告＝</t>
    </r>
    <r>
      <rPr>
        <sz val="11"/>
        <color theme="1"/>
        <rFont val="Yu Gothic"/>
        <family val="3"/>
        <charset val="128"/>
      </rPr>
      <t>無</t>
    </r>
    <r>
      <rPr>
        <sz val="11"/>
        <color theme="1"/>
        <rFont val="Yu Gothic"/>
        <family val="2"/>
        <scheme val="minor"/>
      </rPr>
      <t>」に</t>
    </r>
    <r>
      <rPr>
        <sz val="11"/>
        <color theme="1"/>
        <rFont val="Segoe UI Symbol"/>
        <family val="2"/>
      </rPr>
      <t>✔</t>
    </r>
    <r>
      <rPr>
        <sz val="11"/>
        <color theme="1"/>
        <rFont val="Yu Gothic"/>
        <family val="2"/>
        <charset val="128"/>
      </rPr>
      <t>が</t>
    </r>
    <r>
      <rPr>
        <sz val="11"/>
        <color theme="1"/>
        <rFont val="Yu Gothic"/>
        <family val="2"/>
        <scheme val="minor"/>
      </rPr>
      <t>されていますが、納税通知書番号が入力されており不整合です。
　 正しく入力</t>
    </r>
    <r>
      <rPr>
        <sz val="11"/>
        <color theme="1"/>
        <rFont val="Yu Gothic"/>
        <family val="3"/>
        <charset val="128"/>
        <scheme val="minor"/>
      </rPr>
      <t>してください。</t>
    </r>
    <rPh sb="2" eb="4">
      <t>シンコク</t>
    </rPh>
    <rPh sb="5" eb="6">
      <t>ム</t>
    </rPh>
    <rPh sb="18" eb="23">
      <t>ノウゼイツウチショ</t>
    </rPh>
    <rPh sb="23" eb="25">
      <t>バンゴウ</t>
    </rPh>
    <rPh sb="26" eb="28">
      <t>ニュウリョク</t>
    </rPh>
    <rPh sb="33" eb="36">
      <t>フセイゴウ</t>
    </rPh>
    <rPh sb="42" eb="43">
      <t>タダ</t>
    </rPh>
    <rPh sb="45" eb="47">
      <t>ニュウリョク</t>
    </rPh>
    <phoneticPr fontId="1"/>
  </si>
  <si>
    <r>
      <t>☜ 「入力確認済」のチェックボックスを「ON＝</t>
    </r>
    <r>
      <rPr>
        <sz val="11"/>
        <color theme="1"/>
        <rFont val="Segoe UI Symbol"/>
        <family val="2"/>
      </rPr>
      <t>✔</t>
    </r>
    <r>
      <rPr>
        <sz val="11"/>
        <color theme="1"/>
        <rFont val="Yu Gothic"/>
        <family val="2"/>
        <scheme val="minor"/>
      </rPr>
      <t>」にすることで、申告可否判定を表示します。</t>
    </r>
    <rPh sb="32" eb="34">
      <t>シンコク</t>
    </rPh>
    <rPh sb="34" eb="36">
      <t>カヒ</t>
    </rPh>
    <rPh sb="36" eb="38">
      <t>ハンテイ</t>
    </rPh>
    <rPh sb="39" eb="41">
      <t>ヒョウジ</t>
    </rPh>
    <phoneticPr fontId="1"/>
  </si>
  <si>
    <t>（２）「申告書」作成後、提出の準備が整ってから「④申告確認受付票」シートに入力してください。</t>
    <rPh sb="4" eb="7">
      <t>シンコクショ</t>
    </rPh>
    <rPh sb="8" eb="10">
      <t>サクセイ</t>
    </rPh>
    <rPh sb="10" eb="11">
      <t>ゴ</t>
    </rPh>
    <rPh sb="12" eb="14">
      <t>テイシュツ</t>
    </rPh>
    <rPh sb="15" eb="17">
      <t>ジュンビ</t>
    </rPh>
    <rPh sb="18" eb="19">
      <t>トトノ</t>
    </rPh>
    <rPh sb="25" eb="27">
      <t>シンコク</t>
    </rPh>
    <rPh sb="27" eb="29">
      <t>カクニン</t>
    </rPh>
    <rPh sb="29" eb="31">
      <t>ウケツケ</t>
    </rPh>
    <rPh sb="31" eb="32">
      <t>ヒョウ</t>
    </rPh>
    <rPh sb="37" eb="39">
      <t>ニュウリョク</t>
    </rPh>
    <phoneticPr fontId="1"/>
  </si>
  <si>
    <t>（１）申告書の作成にあたっては、「③申告書転記」シートの「１．事業収入割合について」および
　　　「２．特例対象資産について」の欄を参考にして転記してください。</t>
    <rPh sb="3" eb="6">
      <t>シンコクショ</t>
    </rPh>
    <rPh sb="7" eb="9">
      <t>サクセイ</t>
    </rPh>
    <rPh sb="31" eb="33">
      <t>ジギョウ</t>
    </rPh>
    <rPh sb="33" eb="35">
      <t>シュウニュウ</t>
    </rPh>
    <rPh sb="35" eb="37">
      <t>ワリアイ</t>
    </rPh>
    <rPh sb="52" eb="58">
      <t>トクレイタイショウシサン</t>
    </rPh>
    <rPh sb="64" eb="65">
      <t>ラン</t>
    </rPh>
    <rPh sb="66" eb="68">
      <t>サンコウ</t>
    </rPh>
    <rPh sb="71" eb="73">
      <t>テンキ</t>
    </rPh>
    <phoneticPr fontId="1"/>
  </si>
  <si>
    <t>H36ｱﾄﾞﾚｽ</t>
    <phoneticPr fontId="1"/>
  </si>
  <si>
    <t>【申告書提出迄の作業について】</t>
    <rPh sb="1" eb="3">
      <t>シンコク</t>
    </rPh>
    <rPh sb="3" eb="4">
      <t>ショ</t>
    </rPh>
    <rPh sb="4" eb="6">
      <t>テイシュツ</t>
    </rPh>
    <rPh sb="6" eb="7">
      <t>マデ</t>
    </rPh>
    <rPh sb="8" eb="10">
      <t>サギョウ</t>
    </rPh>
    <phoneticPr fontId="1"/>
  </si>
  <si>
    <t>H27ｱﾄﾞﾚｽ</t>
    <phoneticPr fontId="1"/>
  </si>
  <si>
    <t>☜ 申告する場合は、入力してください。「③申告書転記」シートに反映します。</t>
    <phoneticPr fontId="1"/>
  </si>
  <si>
    <t>※申告書の「特例対象資産一覧」に記載の注記 1.～4. 参照</t>
    <rPh sb="1" eb="4">
      <t>シンコクショ</t>
    </rPh>
    <rPh sb="6" eb="8">
      <t>トクレイ</t>
    </rPh>
    <rPh sb="8" eb="10">
      <t>タイショウ</t>
    </rPh>
    <rPh sb="10" eb="12">
      <t>シサン</t>
    </rPh>
    <rPh sb="12" eb="14">
      <t>イチラン</t>
    </rPh>
    <rPh sb="16" eb="18">
      <t>キサイ</t>
    </rPh>
    <rPh sb="19" eb="21">
      <t>チュウキ</t>
    </rPh>
    <rPh sb="28" eb="30">
      <t>サンショウ</t>
    </rPh>
    <phoneticPr fontId="1"/>
  </si>
  <si>
    <t xml:space="preserve">  ※事業を営んでいる者が法人で、所有している固定資産の名義がその法人の経営者名義（個人）となっている場合や、事業者が個人であってもその親族の名義となっている場合、相続による名義変更を行っていない場合などは、対象とならない。 </t>
    <phoneticPr fontId="1"/>
  </si>
  <si>
    <t>２．特例対象資産について 【概要】</t>
    <phoneticPr fontId="1"/>
  </si>
  <si>
    <t>１．特定対象資産について、確認できる書類をご持参ください。（下記参照）</t>
    <rPh sb="30" eb="32">
      <t>カキ</t>
    </rPh>
    <rPh sb="32" eb="34">
      <t>サンショウ</t>
    </rPh>
    <phoneticPr fontId="1"/>
  </si>
  <si>
    <t>(1) 特例対象家屋が事業用であることを示す書類又はその事業用割合を示す書類</t>
    <phoneticPr fontId="1"/>
  </si>
  <si>
    <t xml:space="preserve">(2) 課税明細書(納税通知書) </t>
    <phoneticPr fontId="1"/>
  </si>
  <si>
    <t>(3) 棚卸資産が含まれていないことを確認出来る書類</t>
    <phoneticPr fontId="1"/>
  </si>
  <si>
    <t>　①法人：法人税申告書別表１６ 　</t>
    <phoneticPr fontId="1"/>
  </si>
  <si>
    <t>　②個人：所得税青色申告決算書または白色申告の収支内訳書 など</t>
    <phoneticPr fontId="1"/>
  </si>
  <si>
    <t>　①法人：社内で管理している固定資産台帳</t>
    <phoneticPr fontId="1"/>
  </si>
  <si>
    <t>　②個人：青色申告決算書 など</t>
    <phoneticPr fontId="1"/>
  </si>
  <si>
    <t>（注３）申告する場合は、入力値の検証後にシート①～④を印刷してください。 （①は1枚、②・③・④は2枚です。）</t>
    <rPh sb="4" eb="6">
      <t>シンコク</t>
    </rPh>
    <rPh sb="8" eb="10">
      <t>バアイ</t>
    </rPh>
    <rPh sb="12" eb="14">
      <t>ニュウリョク</t>
    </rPh>
    <rPh sb="14" eb="15">
      <t>アタイ</t>
    </rPh>
    <rPh sb="16" eb="18">
      <t>ケンショウ</t>
    </rPh>
    <rPh sb="18" eb="19">
      <t>ゴ</t>
    </rPh>
    <rPh sb="27" eb="29">
      <t>インサツ</t>
    </rPh>
    <rPh sb="41" eb="42">
      <t>マイ</t>
    </rPh>
    <rPh sb="50" eb="51">
      <t>マイ</t>
    </rPh>
    <phoneticPr fontId="1"/>
  </si>
  <si>
    <t xml:space="preserve"> (1)事業用家屋 ＝ 減価償却資産であって、一般的には工場などの事業用の建物。 </t>
    <phoneticPr fontId="1"/>
  </si>
  <si>
    <t xml:space="preserve"> (2)償却資産 ＝ 「種類別明細書」に記載された資産で、例えば機械装置等。</t>
    <phoneticPr fontId="1"/>
  </si>
  <si>
    <r>
      <t xml:space="preserve"> </t>
    </r>
    <r>
      <rPr>
        <b/>
        <sz val="12"/>
        <rFont val="ＭＳ Ｐ明朝"/>
        <family val="1"/>
        <charset val="128"/>
      </rPr>
      <t xml:space="preserve">(5) </t>
    </r>
    <r>
      <rPr>
        <b/>
        <sz val="12"/>
        <color rgb="FFC00000"/>
        <rFont val="ＭＳ Ｐ明朝"/>
        <family val="1"/>
        <charset val="128"/>
      </rPr>
      <t>償却資産については、</t>
    </r>
    <r>
      <rPr>
        <b/>
        <sz val="12"/>
        <rFont val="ＭＳ Ｐ明朝"/>
        <family val="1"/>
        <charset val="128"/>
      </rPr>
      <t>例年市町村へ提出する償却資産申告書内、「種類別明細書」を元に 市町村が対象資産の判定を行うため、</t>
    </r>
    <r>
      <rPr>
        <b/>
        <sz val="12"/>
        <color rgb="FFC00000"/>
        <rFont val="ＭＳ Ｐ明朝"/>
        <family val="1"/>
        <charset val="128"/>
      </rPr>
      <t>認定経営革新等支援機関等による確認は不要。</t>
    </r>
    <phoneticPr fontId="1"/>
  </si>
  <si>
    <t>(4) 事業用家屋については、減価償却資産として確定申告しているかどうか、 居住用と一体の場合はその事業用割合について、原則確定申告書類で証明する必要がある。</t>
    <phoneticPr fontId="1"/>
  </si>
  <si>
    <t>(3) 固定資産の所有者が、事業収入が減少している中小企業者と一致している必要がある。</t>
    <phoneticPr fontId="1"/>
  </si>
  <si>
    <t>(2) 事業用と居住用が一体となっている家屋については、事業の用に供している部分のみ減免対象となる。</t>
    <phoneticPr fontId="1"/>
  </si>
  <si>
    <t xml:space="preserve">(1) 事業の用に供する家屋とは、当該資産を減価償却資産として確定申告しているかどうかによる。 </t>
    <phoneticPr fontId="1"/>
  </si>
  <si>
    <t>④ 商工会等は、確認作業終了後に担当者に電話にて連絡しますので、窓口に受け取りに
　来てください。</t>
    <rPh sb="2" eb="5">
      <t>ショウコウカイ</t>
    </rPh>
    <rPh sb="5" eb="6">
      <t>トウ</t>
    </rPh>
    <rPh sb="8" eb="10">
      <t>カクニン</t>
    </rPh>
    <rPh sb="10" eb="12">
      <t>サギョウ</t>
    </rPh>
    <rPh sb="12" eb="15">
      <t>シュウリョウゴ</t>
    </rPh>
    <rPh sb="16" eb="19">
      <t>タントウシャ</t>
    </rPh>
    <rPh sb="20" eb="22">
      <t>デンワ</t>
    </rPh>
    <rPh sb="24" eb="26">
      <t>レンラク</t>
    </rPh>
    <rPh sb="32" eb="34">
      <t>マドグチ</t>
    </rPh>
    <rPh sb="35" eb="36">
      <t>ウ</t>
    </rPh>
    <rPh sb="37" eb="38">
      <t>ト</t>
    </rPh>
    <rPh sb="42" eb="43">
      <t>キ</t>
    </rPh>
    <phoneticPr fontId="1"/>
  </si>
  <si>
    <t>③ 確認作業は、一定の日数を要することが想定されますので、早めにご提出願います。</t>
    <rPh sb="2" eb="4">
      <t>カクニン</t>
    </rPh>
    <rPh sb="4" eb="6">
      <t>サギョウ</t>
    </rPh>
    <rPh sb="8" eb="10">
      <t>イッテイ</t>
    </rPh>
    <rPh sb="11" eb="13">
      <t>ニッスウ</t>
    </rPh>
    <rPh sb="14" eb="15">
      <t>ヨウ</t>
    </rPh>
    <rPh sb="20" eb="22">
      <t>ソウテイ</t>
    </rPh>
    <rPh sb="29" eb="30">
      <t>ハヤ</t>
    </rPh>
    <rPh sb="33" eb="35">
      <t>テイシュツ</t>
    </rPh>
    <rPh sb="35" eb="36">
      <t>ネガ</t>
    </rPh>
    <phoneticPr fontId="1"/>
  </si>
  <si>
    <t>1．誓約事項</t>
    <rPh sb="2" eb="4">
      <t>セイヤク</t>
    </rPh>
    <rPh sb="4" eb="6">
      <t>ジコウ</t>
    </rPh>
    <phoneticPr fontId="34"/>
  </si>
  <si>
    <r>
      <t>２．中小企業者等確認　</t>
    </r>
    <r>
      <rPr>
        <sz val="12"/>
        <color theme="1"/>
        <rFont val="ＭＳ Ｐ明朝"/>
        <family val="1"/>
        <charset val="128"/>
      </rPr>
      <t>（対象者であることの確認項目です。）</t>
    </r>
    <rPh sb="2" eb="4">
      <t>チュウショウ</t>
    </rPh>
    <rPh sb="4" eb="7">
      <t>キギョウシャ</t>
    </rPh>
    <rPh sb="7" eb="8">
      <t>トウ</t>
    </rPh>
    <rPh sb="8" eb="10">
      <t>カクニン</t>
    </rPh>
    <phoneticPr fontId="34"/>
  </si>
  <si>
    <r>
      <t>３．提出書類</t>
    </r>
    <r>
      <rPr>
        <b/>
        <sz val="12"/>
        <color theme="1"/>
        <rFont val="ＭＳ Ｐ明朝"/>
        <family val="1"/>
        <charset val="128"/>
      </rPr>
      <t>　　　</t>
    </r>
    <rPh sb="2" eb="4">
      <t>テイシュツ</t>
    </rPh>
    <rPh sb="4" eb="6">
      <t>ショルイ</t>
    </rPh>
    <phoneticPr fontId="34"/>
  </si>
  <si>
    <t xml:space="preserve"> 事業収入減少がコロナの影響による ・性風俗関連営業を営んでいない ・大企業等に該当しない</t>
    <phoneticPr fontId="1"/>
  </si>
  <si>
    <t>Y11</t>
    <phoneticPr fontId="1"/>
  </si>
  <si>
    <t>誓約</t>
    <rPh sb="0" eb="2">
      <t>セイヤク</t>
    </rPh>
    <phoneticPr fontId="1"/>
  </si>
  <si>
    <t>誓約事項</t>
    <rPh sb="0" eb="2">
      <t>セイヤク</t>
    </rPh>
    <rPh sb="2" eb="4">
      <t>ジコウ</t>
    </rPh>
    <phoneticPr fontId="1"/>
  </si>
  <si>
    <t>B11</t>
    <phoneticPr fontId="1"/>
  </si>
  <si>
    <t>チェックボックスの「ON=✔」入力は、「申告書」の作成が終了してから行ってください。</t>
    <rPh sb="15" eb="17">
      <t>ニュウリョク</t>
    </rPh>
    <rPh sb="20" eb="23">
      <t>シンコクショ</t>
    </rPh>
    <rPh sb="25" eb="27">
      <t>サクセイ</t>
    </rPh>
    <rPh sb="28" eb="30">
      <t>シュウリョウ</t>
    </rPh>
    <rPh sb="34" eb="35">
      <t>オコナ</t>
    </rPh>
    <phoneticPr fontId="1"/>
  </si>
  <si>
    <t>Y15</t>
    <phoneticPr fontId="1"/>
  </si>
  <si>
    <t>Y19</t>
    <phoneticPr fontId="1"/>
  </si>
  <si>
    <t>Y24</t>
    <phoneticPr fontId="1"/>
  </si>
  <si>
    <t>Y33</t>
    <phoneticPr fontId="1"/>
  </si>
  <si>
    <t>Y34</t>
  </si>
  <si>
    <t>B26ｱﾄﾞﾚｽ</t>
    <phoneticPr fontId="1"/>
  </si>
  <si>
    <t>申告する方は、事業収入の減少が新型コロナウイルスの影響によるものであるとの誓約が必要です。</t>
    <phoneticPr fontId="1"/>
  </si>
  <si>
    <t>☜  「申告書」の作成は終了しましたか？</t>
    <rPh sb="4" eb="7">
      <t>シンコクショ</t>
    </rPh>
    <rPh sb="9" eb="11">
      <t>サクセイ</t>
    </rPh>
    <rPh sb="12" eb="14">
      <t>シュウリョウ</t>
    </rPh>
    <phoneticPr fontId="1"/>
  </si>
  <si>
    <t>☜  「申告書」の提出日をプルダウン入力してください。 （または印刷後に記入）</t>
    <rPh sb="4" eb="6">
      <t>シンコク</t>
    </rPh>
    <rPh sb="6" eb="7">
      <t>ショ</t>
    </rPh>
    <rPh sb="9" eb="11">
      <t>テイシュツ</t>
    </rPh>
    <rPh sb="11" eb="12">
      <t>ヒ</t>
    </rPh>
    <rPh sb="18" eb="20">
      <t>ニュウリョク</t>
    </rPh>
    <phoneticPr fontId="1"/>
  </si>
  <si>
    <t xml:space="preserve">☜  「年」を入力してください。 </t>
    <rPh sb="4" eb="5">
      <t>ネン</t>
    </rPh>
    <rPh sb="7" eb="9">
      <t>ニュウリョク</t>
    </rPh>
    <phoneticPr fontId="1"/>
  </si>
  <si>
    <t xml:space="preserve">☜  「年」を正しく入力してください。 </t>
    <rPh sb="4" eb="5">
      <t>ネン</t>
    </rPh>
    <rPh sb="7" eb="8">
      <t>タダ</t>
    </rPh>
    <rPh sb="10" eb="12">
      <t>ニュウリョク</t>
    </rPh>
    <phoneticPr fontId="1"/>
  </si>
  <si>
    <t xml:space="preserve">☜  「月」を入力してください。 </t>
    <rPh sb="4" eb="5">
      <t>ツキ</t>
    </rPh>
    <rPh sb="7" eb="9">
      <t>ニュウリョク</t>
    </rPh>
    <phoneticPr fontId="1"/>
  </si>
  <si>
    <t>☜  「日」を入力してください。</t>
    <rPh sb="4" eb="5">
      <t>ヒ</t>
    </rPh>
    <rPh sb="7" eb="9">
      <t>ニュウリョク</t>
    </rPh>
    <phoneticPr fontId="1"/>
  </si>
  <si>
    <t>☜  「事業所名」を入力してください。 （または印刷後に記入）</t>
    <rPh sb="4" eb="7">
      <t>ジギョウショ</t>
    </rPh>
    <rPh sb="7" eb="8">
      <t>メイ</t>
    </rPh>
    <rPh sb="10" eb="12">
      <t>ニュウリョク</t>
    </rPh>
    <phoneticPr fontId="1"/>
  </si>
  <si>
    <t xml:space="preserve"> ✓ 済</t>
    <rPh sb="3" eb="4">
      <t>ス</t>
    </rPh>
    <phoneticPr fontId="1"/>
  </si>
  <si>
    <t>「✓」入力が不整合です。（上の欄の✓が未入力、本欄に✓が入力されています。）</t>
    <rPh sb="3" eb="5">
      <t>ニュウリョク</t>
    </rPh>
    <rPh sb="6" eb="9">
      <t>フセイゴウ</t>
    </rPh>
    <rPh sb="13" eb="14">
      <t>ウエ</t>
    </rPh>
    <rPh sb="15" eb="16">
      <t>ラン</t>
    </rPh>
    <rPh sb="19" eb="22">
      <t>ミニュウリョク</t>
    </rPh>
    <rPh sb="23" eb="25">
      <t>ホンラン</t>
    </rPh>
    <rPh sb="28" eb="30">
      <t>ニュウリョク</t>
    </rPh>
    <phoneticPr fontId="1"/>
  </si>
  <si>
    <t>☜  申告書に記載された「3.誓約事項」を確認してください。事実に相違ないことを誓約しますか？</t>
    <rPh sb="3" eb="6">
      <t>シンコクショ</t>
    </rPh>
    <rPh sb="7" eb="9">
      <t>キサイ</t>
    </rPh>
    <rPh sb="15" eb="19">
      <t>セイヤクジコウ</t>
    </rPh>
    <rPh sb="21" eb="23">
      <t>カクニン</t>
    </rPh>
    <rPh sb="30" eb="32">
      <t>ジジツ</t>
    </rPh>
    <rPh sb="33" eb="35">
      <t>ソウイ</t>
    </rPh>
    <rPh sb="40" eb="42">
      <t>セイヤク</t>
    </rPh>
    <phoneticPr fontId="1"/>
  </si>
  <si>
    <t>入力＝1、未入力=0</t>
    <rPh sb="0" eb="2">
      <t>ニュウリョク</t>
    </rPh>
    <rPh sb="5" eb="8">
      <t>ミニュウリョク</t>
    </rPh>
    <phoneticPr fontId="1"/>
  </si>
  <si>
    <t>（チェックボックス入力有無判定）</t>
    <rPh sb="9" eb="11">
      <t>ニュウリョク</t>
    </rPh>
    <rPh sb="11" eb="13">
      <t>ウム</t>
    </rPh>
    <rPh sb="13" eb="15">
      <t>ハンテイ</t>
    </rPh>
    <phoneticPr fontId="1"/>
  </si>
  <si>
    <t>メッセージ出力引用</t>
    <rPh sb="5" eb="7">
      <t>シュツリョク</t>
    </rPh>
    <rPh sb="7" eb="9">
      <t>インヨウ</t>
    </rPh>
    <phoneticPr fontId="1"/>
  </si>
  <si>
    <r>
      <t>（１）特例資産について、申告の有無のチェックボックスを「ON＝</t>
    </r>
    <r>
      <rPr>
        <sz val="11"/>
        <color theme="1"/>
        <rFont val="Segoe UI Symbol"/>
        <family val="2"/>
      </rPr>
      <t>✔</t>
    </r>
    <r>
      <rPr>
        <sz val="11"/>
        <color theme="1"/>
        <rFont val="Yu Gothic"/>
        <family val="2"/>
        <scheme val="minor"/>
      </rPr>
      <t>」にしてください。
（２）申告の有無を「有」とした場合は、令和２年度納税通知書番号を入力してください。</t>
    </r>
    <rPh sb="3" eb="5">
      <t>トクレイ</t>
    </rPh>
    <rPh sb="5" eb="7">
      <t>シサン</t>
    </rPh>
    <rPh sb="12" eb="14">
      <t>シンコク</t>
    </rPh>
    <rPh sb="15" eb="17">
      <t>ウム</t>
    </rPh>
    <phoneticPr fontId="1"/>
  </si>
  <si>
    <t xml:space="preserve"> 申告書の １．事業収入割合・軽減率の記載事項と 「④申告書転記」シートとの一致</t>
    <rPh sb="27" eb="29">
      <t>シンコク</t>
    </rPh>
    <rPh sb="29" eb="30">
      <t>ショ</t>
    </rPh>
    <rPh sb="30" eb="32">
      <t>テンキ</t>
    </rPh>
    <rPh sb="38" eb="40">
      <t>イッチ</t>
    </rPh>
    <phoneticPr fontId="1"/>
  </si>
  <si>
    <t xml:space="preserve"> 申告書に記載した 「２．特例対象資産について」 および 「（別紙）特例対象資産一覧」の
 記載内容と各「添付書類」との一致</t>
    <rPh sb="5" eb="7">
      <t>キサイ</t>
    </rPh>
    <rPh sb="46" eb="48">
      <t>キサイ</t>
    </rPh>
    <rPh sb="48" eb="50">
      <t>ナイヨウ</t>
    </rPh>
    <rPh sb="51" eb="52">
      <t>カク</t>
    </rPh>
    <rPh sb="53" eb="55">
      <t>テンプ</t>
    </rPh>
    <rPh sb="55" eb="57">
      <t>ショルイ</t>
    </rPh>
    <rPh sb="60" eb="62">
      <t>イッチシンコクショテンキヒョウイッチ</t>
    </rPh>
    <phoneticPr fontId="1"/>
  </si>
  <si>
    <r>
      <t xml:space="preserve"> 新型コロナウィルス感染症等に係る中小企業者等の事業用家屋及び償却資産に対する
 固定資産税及び都市計画税の課税標準の特例措置に関する</t>
    </r>
    <r>
      <rPr>
        <b/>
        <sz val="12"/>
        <color theme="1"/>
        <rFont val="ＭＳ Ｐ明朝"/>
        <family val="1"/>
        <charset val="128"/>
      </rPr>
      <t>申告書</t>
    </r>
    <rPh sb="1" eb="3">
      <t>シンガタ</t>
    </rPh>
    <rPh sb="10" eb="13">
      <t>カンセンショウ</t>
    </rPh>
    <rPh sb="13" eb="14">
      <t>トウ</t>
    </rPh>
    <rPh sb="15" eb="16">
      <t>カカ</t>
    </rPh>
    <rPh sb="17" eb="19">
      <t>チュウショウ</t>
    </rPh>
    <rPh sb="19" eb="21">
      <t>キギョウ</t>
    </rPh>
    <rPh sb="21" eb="22">
      <t>シャ</t>
    </rPh>
    <rPh sb="22" eb="23">
      <t>トウ</t>
    </rPh>
    <rPh sb="24" eb="27">
      <t>ジギョウヨウ</t>
    </rPh>
    <rPh sb="27" eb="29">
      <t>カオク</t>
    </rPh>
    <rPh sb="29" eb="30">
      <t>オヨ</t>
    </rPh>
    <rPh sb="31" eb="33">
      <t>ショウキャク</t>
    </rPh>
    <rPh sb="33" eb="35">
      <t>シサン</t>
    </rPh>
    <rPh sb="36" eb="37">
      <t>タイ</t>
    </rPh>
    <phoneticPr fontId="34"/>
  </si>
  <si>
    <r>
      <t xml:space="preserve">売上高の入力用シートです。（申告する場合は、「特例対象資産について」の欄も入力）
</t>
    </r>
    <r>
      <rPr>
        <sz val="14"/>
        <color rgb="FFC00000"/>
        <rFont val="Yu Gothic"/>
        <family val="3"/>
        <charset val="128"/>
        <scheme val="minor"/>
      </rPr>
      <t>※ 売上高は、申告可否判定に必要な入力項目です。</t>
    </r>
    <rPh sb="0" eb="2">
      <t>ウリアゲ</t>
    </rPh>
    <rPh sb="2" eb="3">
      <t>ダカ</t>
    </rPh>
    <rPh sb="4" eb="6">
      <t>ニュウリョク</t>
    </rPh>
    <rPh sb="6" eb="7">
      <t>ヨウ</t>
    </rPh>
    <rPh sb="35" eb="36">
      <t>ラン</t>
    </rPh>
    <rPh sb="37" eb="39">
      <t>ニュウリョク</t>
    </rPh>
    <phoneticPr fontId="1"/>
  </si>
  <si>
    <t xml:space="preserve"> 資本または出資を有しない法人の場合、常時使用する従業員の数が1,000人以下</t>
  </si>
  <si>
    <r>
      <t xml:space="preserve">② </t>
    </r>
    <r>
      <rPr>
        <sz val="11.5"/>
        <color rgb="FFC00000"/>
        <rFont val="Yu Gothic"/>
        <family val="3"/>
        <charset val="128"/>
        <scheme val="minor"/>
      </rPr>
      <t>商工会等は、提出書類と特例対象資産を確認できる書類をもとに確認作業を行います。</t>
    </r>
    <r>
      <rPr>
        <sz val="11.5"/>
        <color theme="1"/>
        <rFont val="Yu Gothic"/>
        <family val="3"/>
        <charset val="128"/>
        <scheme val="minor"/>
      </rPr>
      <t xml:space="preserve">
   </t>
    </r>
    <r>
      <rPr>
        <sz val="11.5"/>
        <color rgb="FFC00000"/>
        <rFont val="Yu Gothic"/>
        <family val="3"/>
        <charset val="128"/>
        <scheme val="minor"/>
      </rPr>
      <t>そのため、</t>
    </r>
    <r>
      <rPr>
        <b/>
        <u/>
        <sz val="11.5"/>
        <color rgb="FFC00000"/>
        <rFont val="Yu Gothic"/>
        <family val="3"/>
        <charset val="128"/>
        <scheme val="minor"/>
      </rPr>
      <t>特例対象資産を「確認できる書類」をご持参ください。</t>
    </r>
    <r>
      <rPr>
        <sz val="11.5"/>
        <color rgb="FFC00000"/>
        <rFont val="Yu Gothic"/>
        <family val="3"/>
        <charset val="128"/>
        <scheme val="minor"/>
      </rPr>
      <t xml:space="preserve">
   </t>
    </r>
    <r>
      <rPr>
        <sz val="11.5"/>
        <rFont val="Yu Gothic"/>
        <family val="3"/>
        <charset val="128"/>
        <scheme val="minor"/>
      </rPr>
      <t>また、確認作業が終了する迄の間は、各書類はお預かりさせていただきます。
  （そ</t>
    </r>
    <r>
      <rPr>
        <sz val="11.5"/>
        <color theme="1"/>
        <rFont val="Yu Gothic"/>
        <family val="3"/>
        <charset val="128"/>
        <scheme val="minor"/>
      </rPr>
      <t xml:space="preserve">の場での確認は困難であることが想定されますので、ご容赦ください。）
</t>
    </r>
    <r>
      <rPr>
        <b/>
        <sz val="11.5"/>
        <color rgb="FFC00000"/>
        <rFont val="Yu Gothic"/>
        <family val="3"/>
        <charset val="128"/>
        <scheme val="minor"/>
      </rPr>
      <t xml:space="preserve">※ 「提出書類」および「確認できる書類」については、④申告確認受付票シートを参照。
</t>
    </r>
    <r>
      <rPr>
        <sz val="11.5"/>
        <color rgb="FF002060"/>
        <rFont val="Yu Gothic"/>
        <family val="3"/>
        <charset val="128"/>
        <scheme val="minor"/>
      </rPr>
      <t>　</t>
    </r>
    <r>
      <rPr>
        <sz val="11.5"/>
        <rFont val="Yu Gothic"/>
        <family val="3"/>
        <charset val="128"/>
        <scheme val="minor"/>
      </rPr>
      <t>「④申告確認受付票」シートの掲載位置は、次のとおりですのでご確認ください。
　・「提出書類」　　　：１７行～３３行
　・「確認できる書類」：３５行～４２行</t>
    </r>
    <rPh sb="2" eb="5">
      <t>ショウコウカイ</t>
    </rPh>
    <rPh sb="5" eb="6">
      <t>トウ</t>
    </rPh>
    <rPh sb="8" eb="12">
      <t>テイシュツショルイ</t>
    </rPh>
    <rPh sb="13" eb="19">
      <t>トクレイタイショウシサン</t>
    </rPh>
    <rPh sb="20" eb="22">
      <t>カクニン</t>
    </rPh>
    <rPh sb="25" eb="27">
      <t>ショルイ</t>
    </rPh>
    <rPh sb="31" eb="33">
      <t>カクニン</t>
    </rPh>
    <rPh sb="33" eb="35">
      <t>サギョウ</t>
    </rPh>
    <rPh sb="36" eb="37">
      <t>オコナ</t>
    </rPh>
    <rPh sb="68" eb="70">
      <t>ジサン</t>
    </rPh>
    <rPh sb="84" eb="86">
      <t>サギョウ</t>
    </rPh>
    <rPh sb="96" eb="97">
      <t>カク</t>
    </rPh>
    <rPh sb="97" eb="99">
      <t>ショルイ</t>
    </rPh>
    <rPh sb="156" eb="158">
      <t>テイシュツ</t>
    </rPh>
    <rPh sb="158" eb="160">
      <t>ショルイ</t>
    </rPh>
    <rPh sb="170" eb="172">
      <t>ショルイ</t>
    </rPh>
    <rPh sb="180" eb="186">
      <t>シンコクカクニンウケツケ</t>
    </rPh>
    <rPh sb="186" eb="187">
      <t>ヒョウ</t>
    </rPh>
    <rPh sb="191" eb="193">
      <t>サンショウ</t>
    </rPh>
    <rPh sb="210" eb="212">
      <t>ケイサイ</t>
    </rPh>
    <rPh sb="212" eb="214">
      <t>イチ</t>
    </rPh>
    <rPh sb="216" eb="217">
      <t>ツギ</t>
    </rPh>
    <rPh sb="226" eb="228">
      <t>カクニン</t>
    </rPh>
    <rPh sb="248" eb="249">
      <t>ギョウ</t>
    </rPh>
    <rPh sb="252" eb="253">
      <t>ギョウ</t>
    </rPh>
    <rPh sb="272" eb="273">
      <t>ギョウ</t>
    </rPh>
    <phoneticPr fontId="1"/>
  </si>
  <si>
    <t>Y35</t>
  </si>
  <si>
    <t>⇚ ２ページ</t>
    <rPh sb="5" eb="6">
      <t>メ</t>
    </rPh>
    <phoneticPr fontId="1"/>
  </si>
  <si>
    <t>☜ 該当するチェックボックスを一つ選び、「ＯＮ＝✓」にしてください。</t>
    <rPh sb="2" eb="4">
      <t>ガイトウ</t>
    </rPh>
    <rPh sb="15" eb="16">
      <t>ヒト</t>
    </rPh>
    <rPh sb="17" eb="18">
      <t>エラ</t>
    </rPh>
    <phoneticPr fontId="1"/>
  </si>
  <si>
    <t>※特例対象資産の確認のため、「ご持参いただく書類」等ついては、「２ページ」をご確認ください。</t>
    <rPh sb="1" eb="7">
      <t>トクレイタイショウシサン</t>
    </rPh>
    <rPh sb="8" eb="10">
      <t>カクニン</t>
    </rPh>
    <rPh sb="16" eb="18">
      <t>ジサン</t>
    </rPh>
    <rPh sb="22" eb="24">
      <t>ショルイ</t>
    </rPh>
    <rPh sb="25" eb="26">
      <t>トウ</t>
    </rPh>
    <rPh sb="39" eb="41">
      <t>カクニン</t>
    </rPh>
    <phoneticPr fontId="1"/>
  </si>
  <si>
    <r>
      <t>（３）申告書一式は、栃木市に提出する前に、商工会等の「確認」を受ける必要があります。
　　　</t>
    </r>
    <r>
      <rPr>
        <sz val="11"/>
        <color rgb="FFC00000"/>
        <rFont val="Yu Gothic"/>
        <family val="3"/>
        <charset val="128"/>
        <scheme val="minor"/>
      </rPr>
      <t xml:space="preserve">※ 申告する場合の留意事項 </t>
    </r>
    <r>
      <rPr>
        <sz val="11"/>
        <color theme="1"/>
        <rFont val="Yu Gothic"/>
        <family val="2"/>
        <scheme val="minor"/>
      </rPr>
      <t>をご確認ください。</t>
    </r>
    <rPh sb="3" eb="6">
      <t>シンコクショ</t>
    </rPh>
    <rPh sb="6" eb="8">
      <t>イッシキ</t>
    </rPh>
    <rPh sb="10" eb="13">
      <t>トチギシ</t>
    </rPh>
    <rPh sb="14" eb="16">
      <t>テイシュツ</t>
    </rPh>
    <rPh sb="18" eb="19">
      <t>マエ</t>
    </rPh>
    <rPh sb="21" eb="24">
      <t>ショウコウカイ</t>
    </rPh>
    <rPh sb="24" eb="25">
      <t>トウ</t>
    </rPh>
    <rPh sb="27" eb="29">
      <t>カクニン</t>
    </rPh>
    <rPh sb="31" eb="32">
      <t>ウ</t>
    </rPh>
    <rPh sb="34" eb="36">
      <t>ヒツヨウ</t>
    </rPh>
    <rPh sb="62" eb="64">
      <t>カクニン</t>
    </rPh>
    <phoneticPr fontId="1"/>
  </si>
  <si>
    <t>※ (申告する場合の留意事項)は、「④申告確認受付票」シートにも掲載しています。</t>
    <phoneticPr fontId="1"/>
  </si>
  <si>
    <t>可否判定の表示条件は、売上高の入力終了です。</t>
    <rPh sb="0" eb="2">
      <t>カヒ</t>
    </rPh>
    <rPh sb="2" eb="4">
      <t>ハンテイ</t>
    </rPh>
    <rPh sb="5" eb="7">
      <t>ヒョウジ</t>
    </rPh>
    <rPh sb="7" eb="9">
      <t>ジョウケン</t>
    </rPh>
    <rPh sb="11" eb="13">
      <t>ウリアゲ</t>
    </rPh>
    <rPh sb="13" eb="14">
      <t>ダカ</t>
    </rPh>
    <rPh sb="15" eb="17">
      <t>ニュウリョク</t>
    </rPh>
    <rPh sb="17" eb="19">
      <t>シュウリョウ</t>
    </rPh>
    <phoneticPr fontId="1"/>
  </si>
  <si>
    <t>入力値合計＋通知書欄合計</t>
    <rPh sb="0" eb="3">
      <t>ニュウリョクチ</t>
    </rPh>
    <rPh sb="3" eb="5">
      <t>ゴウケイ</t>
    </rPh>
    <rPh sb="6" eb="10">
      <t>ツウチショラン</t>
    </rPh>
    <rPh sb="10" eb="12">
      <t>ゴウケイ</t>
    </rPh>
    <phoneticPr fontId="1"/>
  </si>
  <si>
    <t>売上高入力月数</t>
    <rPh sb="0" eb="5">
      <t>ウリアゲダカニュウリョク</t>
    </rPh>
    <rPh sb="5" eb="7">
      <t>ツキスウ</t>
    </rPh>
    <phoneticPr fontId="1"/>
  </si>
  <si>
    <t>未入力月数</t>
    <rPh sb="0" eb="3">
      <t>ミニュウリョク</t>
    </rPh>
    <rPh sb="3" eb="5">
      <t>ツキスウ</t>
    </rPh>
    <phoneticPr fontId="1"/>
  </si>
  <si>
    <r>
      <t>☜ 売上高が入力未了で入力確認済が「</t>
    </r>
    <r>
      <rPr>
        <sz val="11"/>
        <color theme="1"/>
        <rFont val="Segoe UI Symbol"/>
        <family val="2"/>
      </rPr>
      <t>✔</t>
    </r>
    <r>
      <rPr>
        <sz val="11"/>
        <color theme="1"/>
        <rFont val="Yu Gothic"/>
        <family val="2"/>
        <scheme val="minor"/>
      </rPr>
      <t>」されました。（✓は売上高の入力終了後です。）</t>
    </r>
    <rPh sb="11" eb="16">
      <t>ニュウリョクカクニンスミ</t>
    </rPh>
    <rPh sb="29" eb="32">
      <t>ウリアゲダカ</t>
    </rPh>
    <rPh sb="35" eb="37">
      <t>シュウリョウ</t>
    </rPh>
    <rPh sb="37" eb="38">
      <t>ゴ</t>
    </rPh>
    <phoneticPr fontId="1"/>
  </si>
  <si>
    <t>☜ 入力確認済のチェックボックスが未入力で、特例対象資産の欄に入力されおり不整合です。
　正しく入力してください。</t>
    <rPh sb="2" eb="7">
      <t>ニュウリョクカクニンスミトクレイタイショウシサンランニュウリョク</t>
    </rPh>
    <phoneticPr fontId="1"/>
  </si>
  <si>
    <t>☜ 申告の有無のチェックボックスが未入力で、納税通知書番号が入力されており不整合です。
　正しく入力してください。</t>
    <rPh sb="2" eb="4">
      <t>シンコク</t>
    </rPh>
    <rPh sb="5" eb="7">
      <t>ウム</t>
    </rPh>
    <rPh sb="17" eb="20">
      <t>ミニュウリョク</t>
    </rPh>
    <phoneticPr fontId="1"/>
  </si>
  <si>
    <t>☜ 売上高が入力未了で、特例対象資産の欄に入力されました。
　（本欄への入力は、売上高の入力終了で申告可判定、かつ申告する場合です。）</t>
    <rPh sb="2" eb="4">
      <t>ウリアゲ</t>
    </rPh>
    <rPh sb="4" eb="5">
      <t>ダカ</t>
    </rPh>
    <rPh sb="8" eb="10">
      <t>ミリョウ</t>
    </rPh>
    <rPh sb="32" eb="34">
      <t>ホンラン</t>
    </rPh>
    <rPh sb="36" eb="38">
      <t>ニュウリョク</t>
    </rPh>
    <rPh sb="40" eb="43">
      <t>ウリアゲダカ</t>
    </rPh>
    <rPh sb="44" eb="46">
      <t>ニュウリョク</t>
    </rPh>
    <rPh sb="46" eb="48">
      <t>シュウリョウ</t>
    </rPh>
    <rPh sb="49" eb="51">
      <t>シンコク</t>
    </rPh>
    <rPh sb="51" eb="52">
      <t>カ</t>
    </rPh>
    <rPh sb="52" eb="54">
      <t>ハンテイ</t>
    </rPh>
    <rPh sb="57" eb="59">
      <t>シンコク</t>
    </rPh>
    <rPh sb="61" eb="63">
      <t>バアイトクレイタイショウシサンランニュウリョク</t>
    </rPh>
    <phoneticPr fontId="1"/>
  </si>
  <si>
    <t>☜申告不可判定で、特例対象資産の欄に入力されました。
　（本欄への入力は、申告可判定で申告する場合です。）</t>
    <rPh sb="1" eb="3">
      <t>シンコク</t>
    </rPh>
    <rPh sb="3" eb="5">
      <t>フカ</t>
    </rPh>
    <rPh sb="5" eb="7">
      <t>ハンテイ</t>
    </rPh>
    <rPh sb="29" eb="31">
      <t>ホンラン</t>
    </rPh>
    <rPh sb="33" eb="35">
      <t>ニュウリョク</t>
    </rPh>
    <rPh sb="37" eb="39">
      <t>シンコク</t>
    </rPh>
    <rPh sb="39" eb="40">
      <t>カ</t>
    </rPh>
    <rPh sb="40" eb="42">
      <t>ハンテイ</t>
    </rPh>
    <rPh sb="43" eb="45">
      <t>シンコク</t>
    </rPh>
    <rPh sb="47" eb="49">
      <t>バアイトクレイタイショウシサンランニュウリョク</t>
    </rPh>
    <phoneticPr fontId="1"/>
  </si>
  <si>
    <t>☜ 残念ながら申告は出来ませんんので、本欄に入力する必要はありません。</t>
    <rPh sb="2" eb="4">
      <t>ザンネン</t>
    </rPh>
    <rPh sb="10" eb="12">
      <t>デキ</t>
    </rPh>
    <rPh sb="19" eb="21">
      <t>ホンラン</t>
    </rPh>
    <rPh sb="22" eb="24">
      <t>ニュウリョク</t>
    </rPh>
    <rPh sb="26" eb="28">
      <t>ヒツヨウ</t>
    </rPh>
    <phoneticPr fontId="1"/>
  </si>
  <si>
    <t>☜ 特定対象資産について、確認できる書類をご持参ください。
　※ ④申告確認受付票」シートの３５～４２行参照(２ページ目）</t>
    <rPh sb="34" eb="41">
      <t>シンコクカクニンウケツケヒョウ</t>
    </rPh>
    <rPh sb="51" eb="52">
      <t>ギョウ</t>
    </rPh>
    <rPh sb="59" eb="60">
      <t>メ</t>
    </rPh>
    <phoneticPr fontId="1"/>
  </si>
  <si>
    <t>本行の入力は終了です。特定対象資産について、確認できる書類をご持参ください。
※ ④申告確認受付票」シートの３５～４２行参照(２ページ目）</t>
    <rPh sb="0" eb="1">
      <t>ホン</t>
    </rPh>
    <rPh sb="1" eb="2">
      <t>ギョウ</t>
    </rPh>
    <rPh sb="3" eb="5">
      <t>ニュウリョク</t>
    </rPh>
    <rPh sb="6" eb="8">
      <t>シュウリョウ</t>
    </rPh>
    <phoneticPr fontId="1"/>
  </si>
  <si>
    <t>本行の入力は終了です。
※ 対象資産の判定は、市提出の償却資産申告書内、「種類別明細書」により 市が行います。</t>
    <rPh sb="0" eb="1">
      <t>ホン</t>
    </rPh>
    <rPh sb="1" eb="2">
      <t>ギョウ</t>
    </rPh>
    <rPh sb="3" eb="5">
      <t>ニュウリョク</t>
    </rPh>
    <rPh sb="6" eb="8">
      <t>シュウリョウ</t>
    </rPh>
    <phoneticPr fontId="1"/>
  </si>
  <si>
    <t>メッセージ14</t>
  </si>
  <si>
    <t>メッセージ15</t>
  </si>
  <si>
    <t>☜ 対象資産の判定は、市提出の償却資産申告書内、「種類別明細書」により 市が行います。</t>
    <phoneticPr fontId="1"/>
  </si>
  <si>
    <t>☜ 申告書の該当欄に転記してください。</t>
    <rPh sb="2" eb="5">
      <t>シンコクショ</t>
    </rPh>
    <rPh sb="6" eb="8">
      <t>ガイトウ</t>
    </rPh>
    <rPh sb="8" eb="9">
      <t>ラン</t>
    </rPh>
    <rPh sb="10" eb="12">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</si>
</sst>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quot;月&quot;"/>
    <numFmt numFmtId="178" formatCode="#,##0&quot;月期&quot;"/>
    <numFmt numFmtId="179" formatCode="#,##0&quot;円&quot;"/>
    <numFmt numFmtId="180" formatCode="&quot;令和２年&quot;#,##0&quot;月１日から同年&quot;"/>
    <numFmt numFmtId="181" formatCode="&quot;令和元年&quot;#,##0&quot;月１日から同年&quot;"/>
    <numFmt numFmtId="182" formatCode="#,##0&quot;㎡&quot;"/>
    <numFmt numFmtId="183" formatCode="[$-411]ge\.m\.d;@"/>
    <numFmt numFmtId="184" formatCode="#,##0&quot;日です。&quot;"/>
    <numFmt numFmtId="185" formatCode="&quot;申告締切日迄&quot;#,##0&quot;日です。&quot;"/>
    <numFmt numFmtId="186" formatCode="#,##0&quot;日&quot;"/>
    <numFmt numFmtId="187" formatCode="0.0"/>
    <numFmt numFmtId="188" formatCode="0.000%"/>
    <numFmt numFmtId="189" formatCode="#,##0&quot;ヵ月あります。&quot;"/>
  </numFmts>
  <fonts count="120">
    <font>
      <sz val="11"/>
      <color theme="1"/>
      <name val="Yu Gothic"/>
      <family val="2"/>
      <scheme val="minor"/>
    </font>
    <font>
      <sz val="6"/>
      <name val="Yu Gothic"/>
      <family val="3"/>
      <charset val="128"/>
      <scheme val="minor"/>
    </font>
    <font>
      <sz val="16"/>
      <color theme="1"/>
      <name val="Yu Gothic"/>
      <family val="2"/>
      <scheme val="minor"/>
    </font>
    <font>
      <sz val="17"/>
      <color theme="1"/>
      <name val="Yu Gothic"/>
      <family val="3"/>
      <charset val="128"/>
      <scheme val="minor"/>
    </font>
    <font>
      <sz val="12"/>
      <color theme="1"/>
      <name val="Yu Gothic"/>
      <family val="2"/>
      <scheme val="minor"/>
    </font>
    <font>
      <sz val="16"/>
      <color rgb="FF002060"/>
      <name val="Yu Gothic"/>
      <family val="2"/>
      <scheme val="minor"/>
    </font>
    <font>
      <sz val="10"/>
      <color theme="1"/>
      <name val="Yu Gothic"/>
      <family val="3"/>
      <charset val="128"/>
      <scheme val="minor"/>
    </font>
    <font>
      <sz val="12"/>
      <color theme="1"/>
      <name val="Yu Gothic"/>
      <family val="3"/>
      <charset val="128"/>
      <scheme val="minor"/>
    </font>
    <font>
      <sz val="14"/>
      <color theme="1"/>
      <name val="Yu Gothic"/>
      <family val="3"/>
      <charset val="128"/>
      <scheme val="minor"/>
    </font>
    <font>
      <sz val="14"/>
      <color theme="1"/>
      <name val="Yu Gothic"/>
      <family val="2"/>
      <scheme val="minor"/>
    </font>
    <font>
      <b/>
      <sz val="16"/>
      <color theme="1"/>
      <name val="Yu Gothic"/>
      <family val="3"/>
      <charset val="128"/>
      <scheme val="minor"/>
    </font>
    <font>
      <sz val="11"/>
      <color theme="1"/>
      <name val="Yu Gothic"/>
      <family val="3"/>
      <charset val="128"/>
      <scheme val="minor"/>
    </font>
    <font>
      <sz val="16"/>
      <color theme="1"/>
      <name val="Yu Gothic"/>
      <family val="3"/>
      <charset val="128"/>
      <scheme val="minor"/>
    </font>
    <font>
      <b/>
      <sz val="14"/>
      <color theme="1"/>
      <name val="Yu Gothic"/>
      <family val="3"/>
      <charset val="128"/>
      <scheme val="minor"/>
    </font>
    <font>
      <sz val="11"/>
      <color theme="1"/>
      <name val="Yu Gothic"/>
      <family val="2"/>
      <scheme val="minor"/>
    </font>
    <font>
      <b/>
      <sz val="18"/>
      <color theme="1"/>
      <name val="Yu Gothic"/>
      <family val="3"/>
      <charset val="128"/>
      <scheme val="minor"/>
    </font>
    <font>
      <b/>
      <sz val="14"/>
      <color rgb="FFC00000"/>
      <name val="Yu Gothic"/>
      <family val="3"/>
      <charset val="128"/>
      <scheme val="minor"/>
    </font>
    <font>
      <b/>
      <sz val="14"/>
      <name val="Yu Gothic"/>
      <family val="3"/>
      <charset val="128"/>
      <scheme val="minor"/>
    </font>
    <font>
      <b/>
      <sz val="14"/>
      <color rgb="FF002060"/>
      <name val="Yu Gothic"/>
      <family val="3"/>
      <charset val="128"/>
      <scheme val="minor"/>
    </font>
    <font>
      <sz val="9"/>
      <color theme="1"/>
      <name val="Yu Gothic"/>
      <family val="3"/>
      <charset val="128"/>
      <scheme val="minor"/>
    </font>
    <font>
      <sz val="11"/>
      <color rgb="FF002060"/>
      <name val="Yu Gothic"/>
      <family val="2"/>
      <scheme val="minor"/>
    </font>
    <font>
      <b/>
      <sz val="13"/>
      <color theme="1"/>
      <name val="Yu Gothic"/>
      <family val="3"/>
      <charset val="128"/>
      <scheme val="minor"/>
    </font>
    <font>
      <u/>
      <sz val="12"/>
      <color rgb="FF002060"/>
      <name val="Calibri"/>
      <family val="2"/>
    </font>
    <font>
      <u/>
      <sz val="12"/>
      <color rgb="FF002060"/>
      <name val="Yu Gothic"/>
      <family val="3"/>
      <charset val="128"/>
      <scheme val="minor"/>
    </font>
    <font>
      <b/>
      <sz val="18"/>
      <color rgb="FFC00000"/>
      <name val="Yu Gothic"/>
      <family val="3"/>
      <charset val="128"/>
      <scheme val="minor"/>
    </font>
    <font>
      <sz val="11"/>
      <color rgb="FFC00000"/>
      <name val="Yu Gothic"/>
      <family val="3"/>
      <charset val="128"/>
      <scheme val="minor"/>
    </font>
    <font>
      <sz val="12"/>
      <color rgb="FFC00000"/>
      <name val="Yu Gothic"/>
      <family val="3"/>
      <charset val="128"/>
      <scheme val="minor"/>
    </font>
    <font>
      <sz val="10"/>
      <color rgb="FFC00000"/>
      <name val="Yu Gothic"/>
      <family val="3"/>
      <charset val="128"/>
      <scheme val="minor"/>
    </font>
    <font>
      <sz val="8"/>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10"/>
      <color theme="1"/>
      <name val="Yu Gothic"/>
      <family val="2"/>
      <scheme val="minor"/>
    </font>
    <font>
      <sz val="14"/>
      <color rgb="FFC00000"/>
      <name val="Yu Gothic"/>
      <family val="3"/>
      <charset val="128"/>
      <scheme val="minor"/>
    </font>
    <font>
      <sz val="12"/>
      <color theme="1"/>
      <name val="ＭＳ Ｐ明朝"/>
      <family val="1"/>
      <charset val="128"/>
    </font>
    <font>
      <sz val="6"/>
      <name val="Yu Gothic"/>
      <family val="2"/>
      <charset val="128"/>
      <scheme val="minor"/>
    </font>
    <font>
      <sz val="14"/>
      <color theme="1"/>
      <name val="ＭＳ Ｐ明朝"/>
      <family val="1"/>
      <charset val="128"/>
    </font>
    <font>
      <sz val="16"/>
      <color theme="1"/>
      <name val="ＭＳ Ｐ明朝"/>
      <family val="1"/>
      <charset val="128"/>
    </font>
    <font>
      <b/>
      <sz val="14"/>
      <color theme="1"/>
      <name val="ＭＳ Ｐ明朝"/>
      <family val="1"/>
      <charset val="128"/>
    </font>
    <font>
      <sz val="12"/>
      <color rgb="FFC00000"/>
      <name val="ＭＳ Ｐ明朝"/>
      <family val="1"/>
      <charset val="128"/>
    </font>
    <font>
      <b/>
      <sz val="12"/>
      <color rgb="FFC00000"/>
      <name val="ＭＳ Ｐ明朝"/>
      <family val="1"/>
      <charset val="128"/>
    </font>
    <font>
      <sz val="14"/>
      <color rgb="FFC00000"/>
      <name val="ＭＳ Ｐ明朝"/>
      <family val="1"/>
      <charset val="128"/>
    </font>
    <font>
      <b/>
      <sz val="12"/>
      <color theme="1"/>
      <name val="ＭＳ Ｐ明朝"/>
      <family val="1"/>
      <charset val="128"/>
    </font>
    <font>
      <sz val="12"/>
      <name val="Yu Gothic"/>
      <family val="3"/>
      <charset val="128"/>
      <scheme val="minor"/>
    </font>
    <font>
      <sz val="11"/>
      <name val="Yu Gothic"/>
      <family val="3"/>
      <charset val="128"/>
      <scheme val="minor"/>
    </font>
    <font>
      <sz val="11.5"/>
      <color rgb="FFC00000"/>
      <name val="ＭＳ Ｐ明朝"/>
      <family val="1"/>
      <charset val="128"/>
    </font>
    <font>
      <sz val="10"/>
      <color theme="1"/>
      <name val="ＭＳ Ｐ明朝"/>
      <family val="1"/>
      <charset val="128"/>
    </font>
    <font>
      <sz val="11"/>
      <color theme="0"/>
      <name val="Yu Gothic"/>
      <family val="2"/>
      <scheme val="minor"/>
    </font>
    <font>
      <sz val="11"/>
      <color rgb="FFFF0000"/>
      <name val="Yu Gothic"/>
      <family val="3"/>
      <charset val="128"/>
      <scheme val="minor"/>
    </font>
    <font>
      <sz val="10"/>
      <color theme="0"/>
      <name val="ＭＳ Ｐ明朝"/>
      <family val="1"/>
      <charset val="128"/>
    </font>
    <font>
      <sz val="8"/>
      <color theme="1"/>
      <name val="Yu Gothic"/>
      <family val="2"/>
      <scheme val="minor"/>
    </font>
    <font>
      <sz val="12"/>
      <color rgb="FFFF0000"/>
      <name val="ＭＳ Ｐ明朝"/>
      <family val="1"/>
      <charset val="128"/>
    </font>
    <font>
      <sz val="12"/>
      <color theme="1"/>
      <name val="Segoe UI Symbol"/>
      <family val="2"/>
    </font>
    <font>
      <sz val="12"/>
      <color theme="0"/>
      <name val="Yu Gothic"/>
      <family val="2"/>
      <scheme val="minor"/>
    </font>
    <font>
      <sz val="16"/>
      <color rgb="FFC00000"/>
      <name val="Yu Gothic"/>
      <family val="2"/>
      <scheme val="minor"/>
    </font>
    <font>
      <sz val="9"/>
      <color theme="1"/>
      <name val="Yu Gothic"/>
      <family val="2"/>
      <scheme val="minor"/>
    </font>
    <font>
      <b/>
      <sz val="12"/>
      <color rgb="FFC00000"/>
      <name val="Yu Gothic"/>
      <family val="3"/>
      <charset val="128"/>
      <scheme val="minor"/>
    </font>
    <font>
      <sz val="20"/>
      <color rgb="FF000000"/>
      <name val="Yu Gothic"/>
      <family val="3"/>
      <charset val="128"/>
      <scheme val="minor"/>
    </font>
    <font>
      <sz val="14"/>
      <color rgb="FF000000"/>
      <name val="Yu Gothic"/>
      <family val="3"/>
      <charset val="128"/>
      <scheme val="minor"/>
    </font>
    <font>
      <b/>
      <sz val="16"/>
      <color rgb="FF000000"/>
      <name val="Yu Gothic"/>
      <family val="3"/>
      <charset val="128"/>
      <scheme val="minor"/>
    </font>
    <font>
      <b/>
      <sz val="20"/>
      <color rgb="FFC00000"/>
      <name val="Yu Gothic"/>
      <family val="3"/>
      <charset val="128"/>
      <scheme val="minor"/>
    </font>
    <font>
      <sz val="11"/>
      <color rgb="FFC00000"/>
      <name val="Yu Gothic"/>
      <family val="2"/>
      <scheme val="minor"/>
    </font>
    <font>
      <sz val="11"/>
      <color theme="1"/>
      <name val="Segoe UI Symbol"/>
      <family val="2"/>
    </font>
    <font>
      <b/>
      <sz val="12"/>
      <color rgb="FF002060"/>
      <name val="ＭＳ Ｐ明朝"/>
      <family val="1"/>
      <charset val="128"/>
    </font>
    <font>
      <sz val="12"/>
      <color rgb="FF002060"/>
      <name val="Calibri"/>
      <family val="3"/>
      <charset val="128"/>
    </font>
    <font>
      <sz val="12"/>
      <color rgb="FF002060"/>
      <name val="ＭＳ ゴシック"/>
      <family val="3"/>
      <charset val="128"/>
    </font>
    <font>
      <b/>
      <sz val="11"/>
      <color rgb="FF002060"/>
      <name val="Yu Gothic"/>
      <family val="3"/>
      <charset val="128"/>
      <scheme val="minor"/>
    </font>
    <font>
      <b/>
      <sz val="11"/>
      <color rgb="FFC00000"/>
      <name val="Yu Gothic"/>
      <family val="3"/>
      <charset val="128"/>
      <scheme val="minor"/>
    </font>
    <font>
      <sz val="9"/>
      <color theme="1"/>
      <name val="ＭＳ Ｐ明朝"/>
      <family val="1"/>
      <charset val="128"/>
    </font>
    <font>
      <sz val="10"/>
      <color rgb="FFFF0000"/>
      <name val="ＭＳ Ｐ明朝"/>
      <family val="1"/>
      <charset val="128"/>
    </font>
    <font>
      <sz val="6"/>
      <color theme="1"/>
      <name val="ＭＳ Ｐ明朝"/>
      <family val="1"/>
      <charset val="128"/>
    </font>
    <font>
      <sz val="8"/>
      <color theme="1"/>
      <name val="ＭＳ Ｐ明朝"/>
      <family val="1"/>
      <charset val="128"/>
    </font>
    <font>
      <sz val="5"/>
      <color theme="1"/>
      <name val="ＭＳ Ｐ明朝"/>
      <family val="1"/>
      <charset val="128"/>
    </font>
    <font>
      <sz val="11"/>
      <color theme="1"/>
      <name val="ＭＳ Ｐ明朝"/>
      <family val="1"/>
      <charset val="128"/>
    </font>
    <font>
      <sz val="10"/>
      <color rgb="FFC00000"/>
      <name val="ＭＳ Ｐ明朝"/>
      <family val="1"/>
      <charset val="128"/>
    </font>
    <font>
      <sz val="9"/>
      <color rgb="FF000000"/>
      <name val="Meiryo UI"/>
      <family val="3"/>
      <charset val="128"/>
    </font>
    <font>
      <sz val="13"/>
      <color theme="1"/>
      <name val="Yu Gothic"/>
      <family val="2"/>
      <scheme val="minor"/>
    </font>
    <font>
      <sz val="12"/>
      <color rgb="FF002060"/>
      <name val="ＭＳ Ｐ明朝"/>
      <family val="1"/>
      <charset val="128"/>
    </font>
    <font>
      <b/>
      <sz val="14"/>
      <color rgb="FF000000"/>
      <name val="Yu Gothic"/>
      <family val="3"/>
      <charset val="128"/>
      <scheme val="minor"/>
    </font>
    <font>
      <sz val="14"/>
      <color rgb="FF002060"/>
      <name val="Yu Gothic"/>
      <family val="3"/>
      <charset val="128"/>
      <scheme val="minor"/>
    </font>
    <font>
      <sz val="13"/>
      <color rgb="FF002060"/>
      <name val="Yu Gothic"/>
      <family val="3"/>
      <charset val="128"/>
      <scheme val="minor"/>
    </font>
    <font>
      <b/>
      <sz val="16"/>
      <color rgb="FF002060"/>
      <name val="Yu Gothic"/>
      <family val="3"/>
      <charset val="128"/>
      <scheme val="minor"/>
    </font>
    <font>
      <b/>
      <sz val="16"/>
      <color theme="1"/>
      <name val="ＭＳ Ｐ明朝"/>
      <family val="1"/>
      <charset val="128"/>
    </font>
    <font>
      <sz val="13"/>
      <color theme="1"/>
      <name val="ＭＳ Ｐ明朝"/>
      <family val="1"/>
      <charset val="128"/>
    </font>
    <font>
      <sz val="11"/>
      <color rgb="FF002060"/>
      <name val="ＭＳ Ｐ明朝"/>
      <family val="1"/>
      <charset val="128"/>
    </font>
    <font>
      <sz val="11"/>
      <color rgb="FFC00000"/>
      <name val="ＭＳ Ｐ明朝"/>
      <family val="1"/>
      <charset val="128"/>
    </font>
    <font>
      <b/>
      <sz val="11"/>
      <color theme="1"/>
      <name val="ＭＳ Ｐ明朝"/>
      <family val="1"/>
      <charset val="128"/>
    </font>
    <font>
      <b/>
      <sz val="10"/>
      <color rgb="FFC00000"/>
      <name val="ＭＳ Ｐ明朝"/>
      <family val="1"/>
      <charset val="128"/>
    </font>
    <font>
      <b/>
      <sz val="11"/>
      <color theme="1"/>
      <name val="Yu Gothic"/>
      <family val="3"/>
      <charset val="128"/>
      <scheme val="minor"/>
    </font>
    <font>
      <b/>
      <sz val="15"/>
      <color theme="1"/>
      <name val="ＭＳ Ｐ明朝"/>
      <family val="1"/>
      <charset val="128"/>
    </font>
    <font>
      <b/>
      <sz val="16"/>
      <color rgb="FFC00000"/>
      <name val="Yu Gothic"/>
      <family val="3"/>
      <charset val="128"/>
      <scheme val="minor"/>
    </font>
    <font>
      <sz val="13"/>
      <color theme="1"/>
      <name val="Yu Gothic"/>
      <family val="3"/>
      <charset val="128"/>
      <scheme val="minor"/>
    </font>
    <font>
      <sz val="12"/>
      <color rgb="FFC00000"/>
      <name val="Yu Gothic"/>
      <family val="2"/>
      <scheme val="minor"/>
    </font>
    <font>
      <sz val="11"/>
      <color theme="1"/>
      <name val="Yu Gothic"/>
      <family val="2"/>
    </font>
    <font>
      <sz val="7"/>
      <color theme="1"/>
      <name val="Yu Gothic"/>
      <family val="2"/>
      <scheme val="minor"/>
    </font>
    <font>
      <sz val="11.5"/>
      <color theme="1"/>
      <name val="Yu Gothic"/>
      <family val="3"/>
      <charset val="128"/>
      <scheme val="minor"/>
    </font>
    <font>
      <sz val="11"/>
      <color rgb="FF002060"/>
      <name val="Calibri"/>
      <family val="3"/>
      <charset val="128"/>
    </font>
    <font>
      <sz val="11"/>
      <color rgb="FF002060"/>
      <name val="ＭＳ ゴシック"/>
      <family val="3"/>
      <charset val="128"/>
    </font>
    <font>
      <sz val="11"/>
      <color rgb="FF002060"/>
      <name val="Calibri"/>
      <family val="2"/>
    </font>
    <font>
      <sz val="11"/>
      <color rgb="FF002060"/>
      <name val="Yu Gothic"/>
      <family val="3"/>
      <charset val="128"/>
      <scheme val="minor"/>
    </font>
    <font>
      <sz val="11"/>
      <color rgb="FF002060"/>
      <name val="Calibri"/>
      <family val="3"/>
    </font>
    <font>
      <b/>
      <sz val="12"/>
      <color rgb="FF002060"/>
      <name val="Yu Gothic"/>
      <family val="3"/>
      <charset val="128"/>
      <scheme val="minor"/>
    </font>
    <font>
      <b/>
      <sz val="13.5"/>
      <color rgb="FFC00000"/>
      <name val="Yu Gothic"/>
      <family val="3"/>
      <charset val="128"/>
      <scheme val="minor"/>
    </font>
    <font>
      <sz val="11"/>
      <color theme="1"/>
      <name val="Yu Gothic"/>
      <family val="2"/>
      <charset val="128"/>
    </font>
    <font>
      <sz val="12"/>
      <color rgb="FF002060"/>
      <name val="Yu Gothic"/>
      <family val="3"/>
      <charset val="128"/>
      <scheme val="minor"/>
    </font>
    <font>
      <sz val="11"/>
      <color theme="1"/>
      <name val="Yu Gothic"/>
      <family val="3"/>
      <charset val="128"/>
    </font>
    <font>
      <b/>
      <sz val="16"/>
      <name val="Yu Gothic"/>
      <family val="3"/>
      <charset val="128"/>
      <scheme val="minor"/>
    </font>
    <font>
      <sz val="12"/>
      <name val="ＭＳ Ｐ明朝"/>
      <family val="1"/>
      <charset val="128"/>
    </font>
    <font>
      <sz val="14"/>
      <name val="Yu Gothic"/>
      <family val="3"/>
      <charset val="128"/>
      <scheme val="minor"/>
    </font>
    <font>
      <b/>
      <sz val="12"/>
      <name val="ＭＳ Ｐ明朝"/>
      <family val="1"/>
      <charset val="128"/>
    </font>
    <font>
      <sz val="11.5"/>
      <color rgb="FFC00000"/>
      <name val="Yu Gothic"/>
      <family val="3"/>
      <charset val="128"/>
      <scheme val="minor"/>
    </font>
    <font>
      <b/>
      <sz val="11.5"/>
      <color rgb="FFC00000"/>
      <name val="Yu Gothic"/>
      <family val="3"/>
      <charset val="128"/>
      <scheme val="minor"/>
    </font>
    <font>
      <sz val="11.5"/>
      <name val="Yu Gothic"/>
      <family val="3"/>
      <charset val="128"/>
      <scheme val="minor"/>
    </font>
    <font>
      <sz val="12"/>
      <color theme="1"/>
      <name val="ＭＳ Ｐ明朝"/>
      <family val="3"/>
      <charset val="128"/>
    </font>
    <font>
      <sz val="8"/>
      <color rgb="FFC00000"/>
      <name val="ＭＳ Ｐ明朝"/>
      <family val="1"/>
      <charset val="128"/>
    </font>
    <font>
      <b/>
      <u/>
      <sz val="12"/>
      <color rgb="FF002060"/>
      <name val="ＭＳ Ｐ明朝"/>
      <family val="1"/>
      <charset val="128"/>
    </font>
    <font>
      <sz val="10"/>
      <color rgb="FFC00000"/>
      <name val="Yu Gothic"/>
      <family val="2"/>
      <scheme val="minor"/>
    </font>
    <font>
      <b/>
      <u/>
      <sz val="11.5"/>
      <color rgb="FFC00000"/>
      <name val="Yu Gothic"/>
      <family val="3"/>
      <charset val="128"/>
      <scheme val="minor"/>
    </font>
    <font>
      <sz val="11.5"/>
      <color rgb="FF002060"/>
      <name val="Yu Gothic"/>
      <family val="3"/>
      <charset val="128"/>
      <scheme val="minor"/>
    </font>
    <font>
      <b/>
      <sz val="13"/>
      <color rgb="FF002060"/>
      <name val="ＭＳ Ｐ明朝"/>
      <family val="1"/>
      <charset val="128"/>
    </font>
    <font>
      <b/>
      <sz val="11"/>
      <color rgb="FFC00000"/>
      <name val="ＭＳ Ｐ明朝"/>
      <family val="1"/>
      <charset val="128"/>
    </font>
  </fonts>
  <fills count="3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rgb="FF9BE5FF"/>
        <bgColor indexed="64"/>
      </patternFill>
    </fill>
    <fill>
      <patternFill patternType="solid">
        <fgColor rgb="FFFFFF66"/>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5F8FF"/>
        <bgColor indexed="64"/>
      </patternFill>
    </fill>
    <fill>
      <patternFill patternType="solid">
        <fgColor rgb="FFEBFBF9"/>
        <bgColor indexed="64"/>
      </patternFill>
    </fill>
    <fill>
      <patternFill patternType="solid">
        <fgColor theme="9" tint="0.79998168889431442"/>
        <bgColor indexed="64"/>
      </patternFill>
    </fill>
    <fill>
      <patternFill patternType="solid">
        <fgColor rgb="FFFFFF69"/>
        <bgColor indexed="64"/>
      </patternFill>
    </fill>
    <fill>
      <patternFill patternType="solid">
        <fgColor rgb="FFFFF4F3"/>
        <bgColor indexed="64"/>
      </patternFill>
    </fill>
    <fill>
      <patternFill patternType="solid">
        <fgColor rgb="FFEEFCFA"/>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D9"/>
        <bgColor indexed="64"/>
      </patternFill>
    </fill>
    <fill>
      <patternFill patternType="solid">
        <fgColor rgb="FFFFF8E5"/>
        <bgColor indexed="64"/>
      </patternFill>
    </fill>
    <fill>
      <patternFill patternType="solid">
        <fgColor rgb="FFE6EBF6"/>
        <bgColor indexed="64"/>
      </patternFill>
    </fill>
    <fill>
      <patternFill patternType="solid">
        <fgColor rgb="FFF2F8EE"/>
        <bgColor indexed="64"/>
      </patternFill>
    </fill>
    <fill>
      <patternFill patternType="solid">
        <fgColor rgb="FFF5F5F5"/>
        <bgColor indexed="64"/>
      </patternFill>
    </fill>
    <fill>
      <patternFill patternType="solid">
        <fgColor rgb="FFFFFFF3"/>
        <bgColor indexed="64"/>
      </patternFill>
    </fill>
    <fill>
      <patternFill patternType="solid">
        <fgColor rgb="FFECF4FA"/>
        <bgColor indexed="64"/>
      </patternFill>
    </fill>
    <fill>
      <patternFill patternType="solid">
        <fgColor rgb="FFFFEBEB"/>
        <bgColor indexed="64"/>
      </patternFill>
    </fill>
    <fill>
      <patternFill patternType="solid">
        <fgColor rgb="FFF7F7F7"/>
        <bgColor indexed="64"/>
      </patternFill>
    </fill>
  </fills>
  <borders count="12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bottom/>
      <diagonal/>
    </border>
    <border>
      <left style="medium">
        <color rgb="FFC00000"/>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medium">
        <color rgb="FFC00000"/>
      </left>
      <right style="thin">
        <color indexed="64"/>
      </right>
      <top style="medium">
        <color rgb="FFC00000"/>
      </top>
      <bottom/>
      <diagonal/>
    </border>
    <border>
      <left style="thin">
        <color indexed="64"/>
      </left>
      <right style="medium">
        <color rgb="FFC00000"/>
      </right>
      <top style="medium">
        <color rgb="FFC00000"/>
      </top>
      <bottom/>
      <diagonal/>
    </border>
    <border>
      <left style="medium">
        <color rgb="FFC00000"/>
      </left>
      <right style="thin">
        <color indexed="64"/>
      </right>
      <top style="thin">
        <color rgb="FFC00000"/>
      </top>
      <bottom style="thin">
        <color rgb="FFC00000"/>
      </bottom>
      <diagonal/>
    </border>
    <border>
      <left style="thin">
        <color indexed="64"/>
      </left>
      <right style="medium">
        <color rgb="FFC00000"/>
      </right>
      <top style="thin">
        <color rgb="FFC00000"/>
      </top>
      <bottom style="thin">
        <color rgb="FFC00000"/>
      </bottom>
      <diagonal/>
    </border>
    <border>
      <left style="medium">
        <color rgb="FFC00000"/>
      </left>
      <right style="thin">
        <color indexed="64"/>
      </right>
      <top style="thin">
        <color rgb="FFC00000"/>
      </top>
      <bottom style="medium">
        <color rgb="FFC00000"/>
      </bottom>
      <diagonal/>
    </border>
    <border>
      <left style="thin">
        <color indexed="64"/>
      </left>
      <right style="medium">
        <color rgb="FFC00000"/>
      </right>
      <top style="thin">
        <color rgb="FFC00000"/>
      </top>
      <bottom style="medium">
        <color rgb="FFC00000"/>
      </bottom>
      <diagonal/>
    </border>
    <border>
      <left/>
      <right/>
      <top/>
      <bottom style="medium">
        <color rgb="FFC00000"/>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C00000"/>
      </top>
      <bottom/>
      <diagonal/>
    </border>
    <border>
      <left/>
      <right/>
      <top/>
      <bottom style="medium">
        <color rgb="FF00206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style="thin">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dotted">
        <color rgb="FFC00000"/>
      </left>
      <right/>
      <top style="medium">
        <color rgb="FFC00000"/>
      </top>
      <bottom style="medium">
        <color rgb="FFC00000"/>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medium">
        <color rgb="FF002060"/>
      </top>
      <bottom/>
      <diagonal/>
    </border>
    <border>
      <left/>
      <right style="thin">
        <color indexed="64"/>
      </right>
      <top style="dotted">
        <color indexed="64"/>
      </top>
      <bottom style="dotted">
        <color indexed="64"/>
      </bottom>
      <diagonal/>
    </border>
    <border>
      <left style="medium">
        <color indexed="64"/>
      </left>
      <right/>
      <top/>
      <bottom/>
      <diagonal/>
    </border>
    <border>
      <left/>
      <right/>
      <top style="thin">
        <color indexed="64"/>
      </top>
      <bottom style="dotted">
        <color indexed="64"/>
      </bottom>
      <diagonal/>
    </border>
    <border>
      <left style="medium">
        <color indexed="64"/>
      </left>
      <right/>
      <top style="thin">
        <color indexed="64"/>
      </top>
      <bottom/>
      <diagonal/>
    </border>
  </borders>
  <cellStyleXfs count="3">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940">
    <xf numFmtId="0" fontId="0" fillId="0" borderId="0" xfId="0"/>
    <xf numFmtId="0" fontId="0" fillId="0" borderId="0" xfId="0" applyAlignment="1" applyProtection="1">
      <alignment vertical="center"/>
    </xf>
    <xf numFmtId="0" fontId="2" fillId="0" borderId="0" xfId="0" applyFont="1" applyAlignment="1" applyProtection="1">
      <alignment vertical="center"/>
    </xf>
    <xf numFmtId="0" fontId="8" fillId="0" borderId="5" xfId="0" applyFont="1" applyBorder="1" applyAlignment="1" applyProtection="1">
      <alignment horizontal="center" vertical="center"/>
    </xf>
    <xf numFmtId="176" fontId="8" fillId="2" borderId="5" xfId="2" applyNumberFormat="1" applyFont="1" applyFill="1" applyBorder="1" applyAlignment="1" applyProtection="1">
      <alignment vertical="center"/>
    </xf>
    <xf numFmtId="38" fontId="0" fillId="0" borderId="0" xfId="1" applyFont="1" applyAlignment="1" applyProtection="1">
      <alignment vertical="center"/>
    </xf>
    <xf numFmtId="177" fontId="9" fillId="0" borderId="5" xfId="0" applyNumberFormat="1" applyFont="1" applyBorder="1" applyAlignment="1" applyProtection="1">
      <alignment horizontal="center" vertical="center"/>
    </xf>
    <xf numFmtId="38" fontId="9" fillId="0" borderId="5" xfId="1" applyFont="1" applyBorder="1" applyAlignment="1" applyProtection="1">
      <alignment vertical="center"/>
    </xf>
    <xf numFmtId="177" fontId="9" fillId="0" borderId="6" xfId="0" applyNumberFormat="1" applyFont="1" applyBorder="1" applyAlignment="1" applyProtection="1">
      <alignment horizontal="center" vertical="center"/>
    </xf>
    <xf numFmtId="57" fontId="9" fillId="0" borderId="0" xfId="0" applyNumberFormat="1" applyFont="1" applyAlignment="1" applyProtection="1">
      <alignment vertical="center"/>
    </xf>
    <xf numFmtId="0" fontId="10" fillId="0" borderId="0" xfId="0" applyFont="1" applyAlignment="1" applyProtection="1">
      <alignment vertical="center"/>
    </xf>
    <xf numFmtId="176" fontId="9" fillId="0" borderId="5" xfId="2" applyNumberFormat="1" applyFont="1" applyBorder="1" applyAlignment="1" applyProtection="1">
      <alignment vertical="center"/>
    </xf>
    <xf numFmtId="0" fontId="18" fillId="3" borderId="13" xfId="0" applyFont="1" applyFill="1" applyBorder="1" applyAlignment="1" applyProtection="1">
      <alignment horizontal="center" vertical="center"/>
    </xf>
    <xf numFmtId="38" fontId="18" fillId="3" borderId="14" xfId="1" applyFont="1" applyFill="1" applyBorder="1" applyAlignment="1" applyProtection="1">
      <alignment vertical="center"/>
    </xf>
    <xf numFmtId="176" fontId="18" fillId="3" borderId="17" xfId="2" applyNumberFormat="1" applyFont="1" applyFill="1" applyBorder="1" applyAlignment="1" applyProtection="1">
      <alignment vertical="center"/>
    </xf>
    <xf numFmtId="0" fontId="16" fillId="3" borderId="12" xfId="0" applyFont="1" applyFill="1" applyBorder="1" applyAlignment="1" applyProtection="1">
      <alignment vertical="center"/>
    </xf>
    <xf numFmtId="0" fontId="0" fillId="3" borderId="16" xfId="0" applyFill="1" applyBorder="1" applyAlignment="1" applyProtection="1">
      <alignment vertical="center"/>
    </xf>
    <xf numFmtId="9" fontId="15" fillId="3" borderId="18" xfId="2" applyNumberFormat="1" applyFont="1" applyFill="1" applyBorder="1" applyAlignment="1" applyProtection="1">
      <alignment vertical="center"/>
    </xf>
    <xf numFmtId="0" fontId="5" fillId="0" borderId="0" xfId="0" applyFont="1" applyAlignment="1" applyProtection="1">
      <alignment vertical="center"/>
    </xf>
    <xf numFmtId="0" fontId="7"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Alignment="1" applyProtection="1">
      <alignment vertical="center"/>
    </xf>
    <xf numFmtId="0" fontId="4" fillId="0" borderId="0" xfId="0" applyFont="1" applyAlignment="1" applyProtection="1">
      <alignment vertical="center"/>
    </xf>
    <xf numFmtId="0" fontId="8" fillId="0" borderId="3"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7" xfId="0" applyFont="1" applyBorder="1" applyAlignment="1" applyProtection="1">
      <alignment horizontal="center" vertical="center" wrapText="1"/>
    </xf>
    <xf numFmtId="0" fontId="7" fillId="3" borderId="6" xfId="0" applyFont="1" applyFill="1" applyBorder="1" applyAlignment="1" applyProtection="1">
      <alignment vertical="center"/>
    </xf>
    <xf numFmtId="0" fontId="7" fillId="3" borderId="7" xfId="0" applyFont="1" applyFill="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11" fillId="0" borderId="0" xfId="0" applyFont="1" applyAlignment="1" applyProtection="1">
      <alignment vertical="center"/>
    </xf>
    <xf numFmtId="0" fontId="7" fillId="0" borderId="7" xfId="0" applyFont="1" applyBorder="1" applyAlignment="1" applyProtection="1">
      <alignment horizontal="center" vertical="center"/>
    </xf>
    <xf numFmtId="9" fontId="11" fillId="0" borderId="0" xfId="0" applyNumberFormat="1" applyFont="1" applyAlignment="1" applyProtection="1">
      <alignment vertical="center"/>
    </xf>
    <xf numFmtId="177" fontId="19" fillId="2" borderId="10"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177" fontId="19" fillId="2" borderId="2" xfId="0" applyNumberFormat="1" applyFont="1" applyFill="1" applyBorder="1" applyAlignment="1" applyProtection="1">
      <alignment horizontal="center" vertical="center"/>
    </xf>
    <xf numFmtId="177" fontId="19" fillId="2" borderId="8" xfId="0" applyNumberFormat="1" applyFont="1" applyFill="1" applyBorder="1" applyAlignment="1" applyProtection="1">
      <alignment horizontal="center" vertical="center"/>
    </xf>
    <xf numFmtId="0" fontId="19" fillId="0" borderId="3" xfId="0" applyFont="1" applyBorder="1" applyAlignment="1" applyProtection="1">
      <alignment horizontal="center" vertical="center"/>
    </xf>
    <xf numFmtId="177" fontId="19" fillId="2" borderId="4" xfId="0" applyNumberFormat="1" applyFont="1" applyFill="1" applyBorder="1" applyAlignment="1" applyProtection="1">
      <alignment horizontal="center" vertical="center"/>
    </xf>
    <xf numFmtId="10" fontId="19" fillId="2" borderId="5" xfId="2" applyNumberFormat="1" applyFont="1" applyFill="1" applyBorder="1" applyAlignment="1" applyProtection="1">
      <alignment horizontal="center" vertical="center"/>
    </xf>
    <xf numFmtId="0" fontId="20" fillId="0" borderId="0" xfId="0" applyFont="1" applyAlignment="1" applyProtection="1">
      <alignment vertical="center"/>
    </xf>
    <xf numFmtId="177" fontId="9" fillId="2" borderId="5" xfId="0" applyNumberFormat="1" applyFont="1" applyFill="1" applyBorder="1" applyAlignment="1" applyProtection="1">
      <alignment horizontal="center" vertical="center"/>
    </xf>
    <xf numFmtId="0" fontId="10" fillId="0" borderId="8"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0" borderId="8"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9" fillId="0" borderId="0" xfId="0" applyFont="1" applyBorder="1" applyAlignment="1" applyProtection="1">
      <alignment horizontal="center" vertical="center"/>
    </xf>
    <xf numFmtId="0" fontId="4" fillId="7" borderId="38" xfId="0" applyFont="1" applyFill="1" applyBorder="1" applyAlignment="1" applyProtection="1">
      <alignment vertical="center"/>
    </xf>
    <xf numFmtId="0" fontId="4" fillId="7" borderId="37" xfId="0" applyFont="1" applyFill="1" applyBorder="1" applyAlignment="1" applyProtection="1">
      <alignment vertical="center"/>
    </xf>
    <xf numFmtId="0" fontId="2" fillId="7" borderId="37" xfId="0" applyFont="1" applyFill="1" applyBorder="1" applyAlignment="1" applyProtection="1">
      <alignment vertical="center"/>
    </xf>
    <xf numFmtId="0" fontId="2" fillId="7" borderId="39" xfId="0" applyFont="1" applyFill="1" applyBorder="1" applyAlignment="1" applyProtection="1">
      <alignment vertical="center"/>
    </xf>
    <xf numFmtId="0" fontId="4" fillId="7" borderId="40" xfId="0" applyFont="1" applyFill="1" applyBorder="1" applyAlignment="1" applyProtection="1">
      <alignment vertical="center"/>
    </xf>
    <xf numFmtId="0" fontId="4" fillId="7" borderId="31"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1" xfId="0" applyFont="1" applyFill="1" applyBorder="1" applyAlignment="1" applyProtection="1">
      <alignment vertical="center"/>
    </xf>
    <xf numFmtId="0" fontId="4" fillId="7" borderId="42" xfId="0" applyFont="1" applyFill="1" applyBorder="1" applyAlignment="1" applyProtection="1">
      <alignment vertical="center"/>
    </xf>
    <xf numFmtId="0" fontId="4" fillId="7" borderId="0"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43" xfId="0" applyFont="1" applyFill="1" applyBorder="1" applyAlignment="1" applyProtection="1">
      <alignment vertical="center"/>
    </xf>
    <xf numFmtId="0" fontId="4" fillId="7" borderId="44" xfId="0" applyFont="1" applyFill="1" applyBorder="1" applyAlignment="1" applyProtection="1">
      <alignment vertical="center"/>
    </xf>
    <xf numFmtId="0" fontId="4"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26" xfId="0" applyFont="1" applyFill="1" applyBorder="1" applyAlignment="1" applyProtection="1">
      <alignment vertical="center"/>
    </xf>
    <xf numFmtId="0" fontId="4" fillId="7" borderId="45" xfId="0" applyFont="1" applyFill="1" applyBorder="1" applyAlignment="1" applyProtection="1">
      <alignment vertical="center"/>
    </xf>
    <xf numFmtId="0" fontId="4" fillId="7" borderId="30" xfId="0" applyFont="1" applyFill="1" applyBorder="1" applyAlignment="1" applyProtection="1">
      <alignment vertical="center"/>
    </xf>
    <xf numFmtId="0" fontId="2" fillId="7" borderId="30" xfId="0" applyFont="1" applyFill="1" applyBorder="1" applyAlignment="1" applyProtection="1">
      <alignment vertical="center"/>
    </xf>
    <xf numFmtId="0" fontId="2" fillId="7" borderId="46" xfId="0" applyFont="1" applyFill="1" applyBorder="1" applyAlignment="1" applyProtection="1">
      <alignment vertical="center"/>
    </xf>
    <xf numFmtId="0" fontId="4" fillId="7" borderId="0" xfId="0" applyFont="1" applyFill="1" applyBorder="1" applyAlignment="1" applyProtection="1">
      <alignment vertical="center" wrapText="1"/>
    </xf>
    <xf numFmtId="0" fontId="13" fillId="7" borderId="0" xfId="0" applyFont="1" applyFill="1" applyBorder="1" applyAlignment="1" applyProtection="1">
      <alignment vertical="center"/>
    </xf>
    <xf numFmtId="0" fontId="10" fillId="0" borderId="0" xfId="0" applyFont="1" applyAlignment="1" applyProtection="1">
      <alignment vertical="center"/>
    </xf>
    <xf numFmtId="0" fontId="4" fillId="7" borderId="0" xfId="0" applyFont="1" applyFill="1" applyBorder="1" applyAlignment="1" applyProtection="1">
      <alignment vertical="center" wrapText="1"/>
    </xf>
    <xf numFmtId="0" fontId="4" fillId="7" borderId="43" xfId="0" applyFont="1" applyFill="1" applyBorder="1" applyAlignment="1" applyProtection="1">
      <alignment vertical="center" wrapText="1"/>
    </xf>
    <xf numFmtId="0" fontId="11" fillId="0" borderId="4" xfId="0" applyFont="1" applyBorder="1" applyAlignment="1" applyProtection="1">
      <alignment horizontal="center" vertical="center"/>
    </xf>
    <xf numFmtId="0" fontId="8" fillId="4" borderId="5" xfId="0" applyFont="1" applyFill="1" applyBorder="1" applyAlignment="1" applyProtection="1">
      <alignment horizontal="center" vertical="center"/>
    </xf>
    <xf numFmtId="0" fontId="28" fillId="0" borderId="5" xfId="0" applyFont="1" applyBorder="1" applyAlignment="1" applyProtection="1">
      <alignment vertical="center" wrapText="1"/>
    </xf>
    <xf numFmtId="0" fontId="11" fillId="0" borderId="48"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47" xfId="0" applyFont="1" applyBorder="1" applyAlignment="1" applyProtection="1">
      <alignment horizontal="center" vertical="center"/>
    </xf>
    <xf numFmtId="0" fontId="9" fillId="0" borderId="0" xfId="0" applyFont="1" applyAlignment="1" applyProtection="1">
      <alignment horizontal="right" vertical="center"/>
    </xf>
    <xf numFmtId="0" fontId="8" fillId="0" borderId="19" xfId="0" applyFont="1" applyBorder="1" applyAlignment="1" applyProtection="1">
      <alignment horizontal="center" vertical="center"/>
    </xf>
    <xf numFmtId="0" fontId="8" fillId="0" borderId="20" xfId="0" applyFont="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8" fillId="0" borderId="23" xfId="0" applyFont="1" applyBorder="1" applyAlignment="1" applyProtection="1">
      <alignment vertical="center" wrapText="1"/>
    </xf>
    <xf numFmtId="0" fontId="8" fillId="0" borderId="21" xfId="0" applyFont="1" applyBorder="1" applyAlignment="1" applyProtection="1">
      <alignment horizontal="center" vertical="center"/>
    </xf>
    <xf numFmtId="0" fontId="7" fillId="0" borderId="0" xfId="0" applyFont="1" applyAlignment="1" applyProtection="1">
      <alignment vertical="center" wrapText="1"/>
    </xf>
    <xf numFmtId="0" fontId="9" fillId="0" borderId="0" xfId="0" applyFont="1" applyAlignment="1" applyProtection="1">
      <alignment horizontal="right" vertical="center"/>
    </xf>
    <xf numFmtId="0" fontId="9"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177" fontId="8" fillId="2" borderId="8" xfId="0" applyNumberFormat="1" applyFont="1" applyFill="1" applyBorder="1" applyAlignment="1" applyProtection="1">
      <alignment horizontal="center" vertical="center"/>
    </xf>
    <xf numFmtId="38" fontId="8" fillId="2" borderId="4" xfId="1" applyFont="1" applyFill="1" applyBorder="1" applyAlignment="1" applyProtection="1">
      <alignment vertical="center"/>
    </xf>
    <xf numFmtId="0" fontId="8" fillId="0" borderId="6" xfId="0" applyFont="1" applyBorder="1" applyAlignment="1" applyProtection="1">
      <alignment horizontal="center" vertical="center"/>
    </xf>
    <xf numFmtId="0" fontId="0" fillId="0" borderId="0" xfId="0" applyAlignment="1">
      <alignment vertical="center"/>
    </xf>
    <xf numFmtId="0" fontId="11" fillId="0" borderId="0" xfId="0" applyFont="1" applyAlignment="1">
      <alignment vertical="center"/>
    </xf>
    <xf numFmtId="0" fontId="22" fillId="0" borderId="0" xfId="0" applyFont="1" applyAlignment="1" applyProtection="1">
      <alignment horizontal="left" vertical="center"/>
    </xf>
    <xf numFmtId="0" fontId="0" fillId="0" borderId="5" xfId="0" applyBorder="1" applyAlignment="1" applyProtection="1">
      <alignment vertical="center"/>
    </xf>
    <xf numFmtId="38" fontId="28" fillId="0" borderId="3" xfId="1" applyFont="1" applyBorder="1" applyAlignment="1" applyProtection="1">
      <alignment vertical="center"/>
    </xf>
    <xf numFmtId="38" fontId="28" fillId="0" borderId="35" xfId="1" applyFont="1" applyBorder="1" applyAlignment="1" applyProtection="1">
      <alignment vertical="center"/>
    </xf>
    <xf numFmtId="38" fontId="28" fillId="0" borderId="8" xfId="1" applyFont="1" applyBorder="1" applyAlignment="1" applyProtection="1">
      <alignment vertical="center"/>
    </xf>
    <xf numFmtId="0" fontId="0" fillId="0" borderId="5" xfId="0" applyBorder="1" applyAlignment="1">
      <alignment vertical="center"/>
    </xf>
    <xf numFmtId="0" fontId="31" fillId="0" borderId="5" xfId="0" applyFont="1" applyBorder="1" applyAlignment="1">
      <alignment vertical="center"/>
    </xf>
    <xf numFmtId="186" fontId="0" fillId="8" borderId="5" xfId="0" applyNumberFormat="1" applyFill="1" applyBorder="1" applyAlignment="1">
      <alignment vertical="center"/>
    </xf>
    <xf numFmtId="57" fontId="9" fillId="0" borderId="0" xfId="0" applyNumberFormat="1" applyFont="1" applyAlignment="1" applyProtection="1">
      <alignment horizontal="left" vertical="center"/>
    </xf>
    <xf numFmtId="0" fontId="28" fillId="6" borderId="73" xfId="0" applyFont="1" applyFill="1" applyBorder="1" applyAlignment="1" applyProtection="1">
      <alignment vertical="center" wrapText="1"/>
    </xf>
    <xf numFmtId="0" fontId="28" fillId="6" borderId="74" xfId="0" applyFont="1" applyFill="1" applyBorder="1" applyAlignment="1" applyProtection="1">
      <alignment vertical="center" wrapText="1"/>
    </xf>
    <xf numFmtId="0" fontId="33" fillId="0" borderId="0" xfId="0" applyFont="1" applyAlignment="1">
      <alignment horizontal="center" vertical="center"/>
    </xf>
    <xf numFmtId="0" fontId="33" fillId="0" borderId="0" xfId="0" applyFont="1" applyAlignment="1">
      <alignment vertical="center"/>
    </xf>
    <xf numFmtId="0" fontId="33" fillId="0" borderId="31" xfId="0" applyFont="1" applyBorder="1" applyAlignment="1">
      <alignment vertical="center"/>
    </xf>
    <xf numFmtId="0" fontId="33" fillId="0" borderId="0" xfId="0" applyFont="1" applyBorder="1" applyAlignment="1">
      <alignment vertical="center"/>
    </xf>
    <xf numFmtId="0" fontId="33" fillId="0" borderId="41" xfId="0" applyFont="1" applyBorder="1" applyAlignment="1">
      <alignment vertical="center"/>
    </xf>
    <xf numFmtId="0" fontId="33" fillId="0" borderId="43" xfId="0" applyFont="1" applyBorder="1" applyAlignment="1">
      <alignment vertical="center"/>
    </xf>
    <xf numFmtId="0" fontId="33" fillId="0" borderId="79" xfId="0" applyFont="1" applyBorder="1" applyAlignment="1">
      <alignment vertical="center"/>
    </xf>
    <xf numFmtId="0" fontId="33" fillId="0" borderId="80" xfId="0" applyFont="1" applyBorder="1" applyAlignment="1">
      <alignment vertical="center"/>
    </xf>
    <xf numFmtId="0" fontId="33" fillId="0" borderId="79" xfId="0" applyFont="1" applyBorder="1" applyAlignment="1">
      <alignment horizontal="left" vertical="center" wrapText="1"/>
    </xf>
    <xf numFmtId="0" fontId="33" fillId="0" borderId="80" xfId="0" applyFont="1" applyBorder="1" applyAlignment="1">
      <alignment horizontal="left" vertical="center" wrapText="1"/>
    </xf>
    <xf numFmtId="0" fontId="43" fillId="0" borderId="0" xfId="0" applyFont="1" applyAlignment="1" applyProtection="1">
      <alignment vertical="center"/>
    </xf>
    <xf numFmtId="0" fontId="42" fillId="0" borderId="0" xfId="0" applyFont="1" applyAlignment="1" applyProtection="1">
      <alignment vertical="center"/>
    </xf>
    <xf numFmtId="0" fontId="33" fillId="6" borderId="1" xfId="0" applyFont="1" applyFill="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6" fillId="0" borderId="76" xfId="0" applyFont="1" applyBorder="1" applyAlignment="1" applyProtection="1">
      <alignment vertical="center"/>
      <protection locked="0"/>
    </xf>
    <xf numFmtId="0" fontId="35" fillId="0" borderId="0"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5" fillId="0" borderId="0" xfId="0" applyFont="1" applyAlignment="1">
      <alignment vertical="center"/>
    </xf>
    <xf numFmtId="0" fontId="31" fillId="0" borderId="6" xfId="0" applyFont="1" applyBorder="1" applyAlignment="1" applyProtection="1">
      <alignment vertical="center"/>
    </xf>
    <xf numFmtId="0" fontId="6" fillId="0" borderId="5" xfId="0" applyFont="1" applyBorder="1" applyAlignment="1" applyProtection="1">
      <alignment vertical="center"/>
    </xf>
    <xf numFmtId="0" fontId="6" fillId="0" borderId="7" xfId="0" applyFont="1" applyBorder="1" applyAlignment="1" applyProtection="1">
      <alignment vertical="center"/>
    </xf>
    <xf numFmtId="185" fontId="0" fillId="4" borderId="5" xfId="0" applyNumberFormat="1" applyFill="1" applyBorder="1" applyAlignment="1" applyProtection="1">
      <alignment horizontal="left" vertical="center"/>
    </xf>
    <xf numFmtId="184" fontId="0" fillId="4" borderId="5" xfId="0" applyNumberFormat="1" applyFill="1" applyBorder="1" applyAlignment="1" applyProtection="1">
      <alignment vertical="center"/>
    </xf>
    <xf numFmtId="184" fontId="0" fillId="4" borderId="11" xfId="0" applyNumberFormat="1" applyFill="1" applyBorder="1" applyAlignment="1" applyProtection="1">
      <alignment horizontal="left" vertical="center"/>
    </xf>
    <xf numFmtId="0" fontId="0" fillId="4" borderId="5" xfId="0" applyFill="1" applyBorder="1" applyAlignment="1" applyProtection="1">
      <alignment vertical="center"/>
    </xf>
    <xf numFmtId="0" fontId="0" fillId="0" borderId="5" xfId="0" applyBorder="1" applyAlignment="1" applyProtection="1">
      <alignment horizontal="center" vertical="center"/>
    </xf>
    <xf numFmtId="0" fontId="0" fillId="0" borderId="5" xfId="0" applyBorder="1" applyAlignment="1">
      <alignment horizontal="center" vertical="center"/>
    </xf>
    <xf numFmtId="0" fontId="7" fillId="0" borderId="0" xfId="0" applyFont="1" applyAlignment="1" applyProtection="1">
      <alignment horizontal="center" vertical="center"/>
    </xf>
    <xf numFmtId="0" fontId="0" fillId="0" borderId="31" xfId="0" applyBorder="1" applyAlignment="1" applyProtection="1">
      <alignment vertical="center"/>
    </xf>
    <xf numFmtId="0" fontId="0" fillId="0" borderId="10" xfId="0" applyBorder="1" applyAlignment="1" applyProtection="1">
      <alignment vertical="center"/>
    </xf>
    <xf numFmtId="0" fontId="0" fillId="10" borderId="0" xfId="0" applyFill="1" applyAlignment="1">
      <alignment vertical="center"/>
    </xf>
    <xf numFmtId="0" fontId="0" fillId="10" borderId="0" xfId="0" applyFill="1" applyAlignment="1" applyProtection="1">
      <alignment vertical="center"/>
    </xf>
    <xf numFmtId="0" fontId="46" fillId="10" borderId="0" xfId="0" applyFont="1" applyFill="1" applyAlignment="1">
      <alignment horizontal="center" vertical="center"/>
    </xf>
    <xf numFmtId="0" fontId="0" fillId="10" borderId="0" xfId="0" applyFill="1" applyAlignment="1">
      <alignment horizontal="center" vertical="center"/>
    </xf>
    <xf numFmtId="0" fontId="0" fillId="10" borderId="0" xfId="0" applyFill="1" applyAlignment="1" applyProtection="1">
      <alignment horizontal="center" vertical="center"/>
    </xf>
    <xf numFmtId="0" fontId="4" fillId="0" borderId="0" xfId="0" applyFont="1" applyAlignment="1" applyProtection="1">
      <alignment vertical="center"/>
    </xf>
    <xf numFmtId="0" fontId="33" fillId="0" borderId="0" xfId="0" applyFont="1" applyAlignment="1">
      <alignment horizontal="center" vertical="center"/>
    </xf>
    <xf numFmtId="0" fontId="33" fillId="6" borderId="1" xfId="0" applyFont="1" applyFill="1" applyBorder="1" applyAlignment="1">
      <alignment horizontal="center" vertical="center"/>
    </xf>
    <xf numFmtId="0" fontId="0" fillId="0" borderId="8"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46" fillId="10" borderId="0" xfId="0" applyFont="1" applyFill="1" applyAlignment="1">
      <alignment horizontal="center" vertical="center"/>
    </xf>
    <xf numFmtId="0" fontId="10" fillId="0" borderId="0" xfId="0" applyFont="1" applyAlignment="1" applyProtection="1">
      <alignment vertical="center"/>
    </xf>
    <xf numFmtId="0" fontId="8" fillId="4" borderId="6" xfId="0" applyFont="1" applyFill="1" applyBorder="1" applyAlignment="1" applyProtection="1">
      <alignment horizontal="center" vertical="center"/>
    </xf>
    <xf numFmtId="0" fontId="33" fillId="4" borderId="5" xfId="0" applyFont="1" applyFill="1" applyBorder="1" applyAlignment="1">
      <alignment horizontal="center" vertical="center"/>
    </xf>
    <xf numFmtId="0" fontId="33" fillId="10" borderId="0" xfId="0" applyFont="1" applyFill="1" applyAlignment="1">
      <alignment vertical="center"/>
    </xf>
    <xf numFmtId="0" fontId="46" fillId="10" borderId="0" xfId="0" applyFont="1" applyFill="1" applyAlignment="1">
      <alignment vertical="center"/>
    </xf>
    <xf numFmtId="0" fontId="49" fillId="0" borderId="0" xfId="0" applyFont="1" applyAlignment="1" applyProtection="1">
      <alignment vertical="center"/>
    </xf>
    <xf numFmtId="187" fontId="0" fillId="0" borderId="0" xfId="0" applyNumberFormat="1" applyAlignment="1" applyProtection="1">
      <alignment vertical="center"/>
    </xf>
    <xf numFmtId="38" fontId="8" fillId="6" borderId="87" xfId="1" applyFont="1" applyFill="1" applyBorder="1" applyAlignment="1" applyProtection="1">
      <alignment vertical="center"/>
    </xf>
    <xf numFmtId="38" fontId="8" fillId="6" borderId="88" xfId="1" applyFont="1" applyFill="1" applyBorder="1" applyAlignment="1" applyProtection="1">
      <alignment vertical="center"/>
    </xf>
    <xf numFmtId="38" fontId="8" fillId="6" borderId="89" xfId="1" applyFont="1" applyFill="1" applyBorder="1" applyAlignment="1" applyProtection="1">
      <alignment vertical="center"/>
    </xf>
    <xf numFmtId="38" fontId="8" fillId="6" borderId="90" xfId="1" applyFont="1" applyFill="1" applyBorder="1" applyAlignment="1" applyProtection="1">
      <alignment vertical="center"/>
    </xf>
    <xf numFmtId="38" fontId="8" fillId="6" borderId="91" xfId="1" applyFont="1" applyFill="1" applyBorder="1" applyAlignment="1" applyProtection="1">
      <alignment vertical="center"/>
    </xf>
    <xf numFmtId="38" fontId="8" fillId="6" borderId="92" xfId="1" applyFont="1" applyFill="1" applyBorder="1" applyAlignment="1" applyProtection="1">
      <alignment vertical="center"/>
    </xf>
    <xf numFmtId="0" fontId="8" fillId="11" borderId="12" xfId="0" applyFont="1" applyFill="1" applyBorder="1" applyAlignment="1" applyProtection="1">
      <alignment horizontal="center" vertical="center"/>
    </xf>
    <xf numFmtId="0" fontId="0" fillId="9" borderId="8" xfId="0" applyFill="1" applyBorder="1" applyAlignment="1" applyProtection="1">
      <alignment vertical="center"/>
    </xf>
    <xf numFmtId="0" fontId="0" fillId="9" borderId="3" xfId="0" applyFill="1" applyBorder="1" applyAlignment="1" applyProtection="1">
      <alignment vertical="center"/>
    </xf>
    <xf numFmtId="0" fontId="0" fillId="9" borderId="4" xfId="0" applyFill="1" applyBorder="1" applyAlignment="1" applyProtection="1">
      <alignment vertical="center"/>
    </xf>
    <xf numFmtId="0" fontId="0" fillId="0" borderId="9" xfId="0" applyBorder="1" applyAlignment="1" applyProtection="1">
      <alignment vertical="center"/>
    </xf>
    <xf numFmtId="0" fontId="0" fillId="0" borderId="11" xfId="0" applyBorder="1" applyAlignment="1" applyProtection="1">
      <alignment vertical="center"/>
    </xf>
    <xf numFmtId="0" fontId="0" fillId="0" borderId="55" xfId="0" applyBorder="1" applyAlignment="1" applyProtection="1">
      <alignment vertical="center"/>
    </xf>
    <xf numFmtId="0" fontId="0" fillId="0" borderId="0" xfId="0" applyBorder="1" applyAlignment="1" applyProtection="1">
      <alignment vertical="center"/>
    </xf>
    <xf numFmtId="0" fontId="0" fillId="0" borderId="33"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31" fillId="0" borderId="0" xfId="0" applyFont="1" applyBorder="1" applyAlignment="1">
      <alignment vertical="center"/>
    </xf>
    <xf numFmtId="188" fontId="0" fillId="0" borderId="0" xfId="2" applyNumberFormat="1" applyFont="1" applyAlignment="1" applyProtection="1">
      <alignment vertical="center"/>
    </xf>
    <xf numFmtId="0" fontId="49" fillId="0" borderId="33" xfId="0" applyFont="1" applyBorder="1" applyAlignment="1" applyProtection="1">
      <alignment vertical="center"/>
    </xf>
    <xf numFmtId="0" fontId="41" fillId="0" borderId="0" xfId="0" applyFont="1" applyAlignment="1">
      <alignment vertical="center"/>
    </xf>
    <xf numFmtId="0" fontId="33" fillId="0" borderId="9" xfId="0" applyFont="1" applyBorder="1" applyAlignment="1">
      <alignment vertical="center"/>
    </xf>
    <xf numFmtId="0" fontId="33" fillId="0" borderId="11" xfId="0" applyFont="1" applyBorder="1" applyAlignment="1">
      <alignment vertical="center"/>
    </xf>
    <xf numFmtId="0" fontId="33" fillId="0" borderId="55" xfId="0" applyFont="1" applyBorder="1" applyAlignment="1">
      <alignment vertical="center"/>
    </xf>
    <xf numFmtId="0" fontId="33" fillId="0" borderId="33" xfId="0" applyFont="1" applyBorder="1" applyAlignment="1">
      <alignment vertical="center"/>
    </xf>
    <xf numFmtId="0" fontId="33" fillId="0" borderId="10" xfId="0" applyFont="1" applyBorder="1" applyAlignment="1">
      <alignment vertical="center"/>
    </xf>
    <xf numFmtId="0" fontId="33" fillId="0" borderId="1" xfId="0" applyFont="1" applyBorder="1" applyAlignment="1">
      <alignment vertical="center"/>
    </xf>
    <xf numFmtId="0" fontId="33" fillId="0" borderId="2" xfId="0" applyFont="1" applyBorder="1" applyAlignment="1">
      <alignment vertical="center"/>
    </xf>
    <xf numFmtId="0" fontId="50" fillId="0" borderId="0" xfId="0" applyFont="1" applyAlignment="1">
      <alignment horizontal="center" vertical="center"/>
    </xf>
    <xf numFmtId="0" fontId="33" fillId="4" borderId="8" xfId="0" applyFont="1" applyFill="1" applyBorder="1" applyAlignment="1">
      <alignment vertical="center"/>
    </xf>
    <xf numFmtId="0" fontId="4" fillId="0" borderId="0" xfId="0" applyFont="1" applyAlignment="1" applyProtection="1">
      <alignment vertical="center"/>
    </xf>
    <xf numFmtId="0" fontId="10" fillId="0" borderId="0" xfId="0" applyFont="1" applyAlignment="1" applyProtection="1">
      <alignment vertical="center"/>
    </xf>
    <xf numFmtId="0" fontId="46" fillId="10" borderId="0" xfId="0" applyFont="1" applyFill="1" applyAlignment="1">
      <alignment horizontal="center" vertical="center"/>
    </xf>
    <xf numFmtId="0" fontId="4" fillId="0" borderId="0" xfId="0" applyFont="1" applyAlignment="1" applyProtection="1">
      <alignment vertical="center"/>
    </xf>
    <xf numFmtId="0" fontId="9" fillId="0" borderId="5" xfId="0" applyFont="1" applyBorder="1" applyAlignment="1" applyProtection="1">
      <alignment horizontal="center" vertical="center"/>
    </xf>
    <xf numFmtId="0" fontId="4" fillId="0" borderId="0" xfId="0" applyFont="1" applyAlignment="1" applyProtection="1">
      <alignment horizontal="center" vertical="center"/>
    </xf>
    <xf numFmtId="178" fontId="8" fillId="12" borderId="5" xfId="0" applyNumberFormat="1" applyFont="1" applyFill="1" applyBorder="1" applyAlignment="1" applyProtection="1">
      <alignment horizontal="center" vertical="center"/>
    </xf>
    <xf numFmtId="178" fontId="8" fillId="12" borderId="20" xfId="0" applyNumberFormat="1" applyFont="1" applyFill="1" applyBorder="1" applyAlignment="1" applyProtection="1">
      <alignment horizontal="center" vertical="center" wrapText="1"/>
    </xf>
    <xf numFmtId="178" fontId="8" fillId="12" borderId="19" xfId="0" applyNumberFormat="1" applyFont="1" applyFill="1" applyBorder="1" applyAlignment="1" applyProtection="1">
      <alignment horizontal="center" vertical="center"/>
    </xf>
    <xf numFmtId="178" fontId="8" fillId="12" borderId="20" xfId="0" applyNumberFormat="1" applyFont="1" applyFill="1" applyBorder="1" applyAlignment="1" applyProtection="1">
      <alignment horizontal="center" vertical="center"/>
    </xf>
    <xf numFmtId="179" fontId="8" fillId="12" borderId="5" xfId="0" applyNumberFormat="1" applyFont="1" applyFill="1" applyBorder="1" applyAlignment="1" applyProtection="1">
      <alignment vertical="center"/>
    </xf>
    <xf numFmtId="179" fontId="8" fillId="12" borderId="20" xfId="0" applyNumberFormat="1" applyFont="1" applyFill="1" applyBorder="1" applyAlignment="1" applyProtection="1">
      <alignment vertical="center" wrapText="1"/>
    </xf>
    <xf numFmtId="179" fontId="8" fillId="12" borderId="19" xfId="0" applyNumberFormat="1" applyFont="1" applyFill="1" applyBorder="1" applyAlignment="1" applyProtection="1">
      <alignment horizontal="center" vertical="center"/>
    </xf>
    <xf numFmtId="179" fontId="8" fillId="12" borderId="20" xfId="0" applyNumberFormat="1" applyFont="1" applyFill="1" applyBorder="1" applyAlignment="1" applyProtection="1">
      <alignment vertical="center"/>
    </xf>
    <xf numFmtId="179" fontId="8" fillId="12" borderId="22" xfId="0" applyNumberFormat="1" applyFont="1" applyFill="1" applyBorder="1" applyAlignment="1" applyProtection="1">
      <alignment vertical="center"/>
    </xf>
    <xf numFmtId="9" fontId="13" fillId="12" borderId="16" xfId="0" applyNumberFormat="1" applyFont="1" applyFill="1" applyBorder="1" applyAlignment="1" applyProtection="1">
      <alignment horizontal="center" vertical="center" wrapText="1"/>
    </xf>
    <xf numFmtId="0" fontId="4" fillId="10" borderId="0" xfId="0" applyFont="1" applyFill="1" applyAlignment="1" applyProtection="1">
      <alignment vertical="center"/>
    </xf>
    <xf numFmtId="0" fontId="2" fillId="10" borderId="0" xfId="0" applyFont="1" applyFill="1" applyAlignment="1" applyProtection="1">
      <alignment vertical="center"/>
    </xf>
    <xf numFmtId="0" fontId="52" fillId="10" borderId="0" xfId="0" applyFont="1" applyFill="1" applyAlignment="1" applyProtection="1">
      <alignment vertical="center"/>
    </xf>
    <xf numFmtId="0" fontId="7" fillId="0" borderId="9" xfId="0" applyFont="1" applyBorder="1" applyAlignment="1" applyProtection="1">
      <alignment vertical="center"/>
    </xf>
    <xf numFmtId="0" fontId="2" fillId="0" borderId="31" xfId="0" applyFont="1" applyBorder="1" applyAlignment="1" applyProtection="1">
      <alignment vertical="center"/>
    </xf>
    <xf numFmtId="0" fontId="4" fillId="0" borderId="31" xfId="0" applyFont="1" applyBorder="1" applyAlignment="1" applyProtection="1">
      <alignment vertical="center"/>
    </xf>
    <xf numFmtId="0" fontId="2" fillId="0" borderId="11" xfId="0" applyFont="1" applyBorder="1" applyAlignment="1" applyProtection="1">
      <alignment vertical="center"/>
    </xf>
    <xf numFmtId="0" fontId="4" fillId="0" borderId="0" xfId="0" applyFont="1" applyBorder="1" applyAlignment="1" applyProtection="1">
      <alignment vertical="center"/>
    </xf>
    <xf numFmtId="0" fontId="7" fillId="0" borderId="10" xfId="0" applyFont="1" applyBorder="1" applyAlignment="1" applyProtection="1">
      <alignment vertical="center"/>
    </xf>
    <xf numFmtId="0" fontId="2" fillId="0" borderId="1" xfId="0" applyFont="1" applyBorder="1" applyAlignment="1" applyProtection="1">
      <alignment vertical="center"/>
    </xf>
    <xf numFmtId="0" fontId="4" fillId="0" borderId="1" xfId="0" applyFont="1" applyBorder="1" applyAlignment="1" applyProtection="1">
      <alignment vertical="center"/>
    </xf>
    <xf numFmtId="0" fontId="2" fillId="0" borderId="2" xfId="0" applyFont="1" applyBorder="1" applyAlignment="1" applyProtection="1">
      <alignment vertical="center"/>
    </xf>
    <xf numFmtId="0" fontId="7" fillId="0" borderId="0" xfId="0" applyFont="1" applyBorder="1" applyAlignment="1" applyProtection="1">
      <alignment vertical="center"/>
    </xf>
    <xf numFmtId="0" fontId="0" fillId="0" borderId="0" xfId="0" applyFont="1" applyAlignment="1" applyProtection="1">
      <alignment vertical="center" wrapText="1"/>
    </xf>
    <xf numFmtId="0" fontId="53" fillId="0" borderId="0" xfId="0" applyFont="1" applyAlignment="1" applyProtection="1">
      <alignment vertical="top"/>
    </xf>
    <xf numFmtId="0" fontId="13" fillId="12" borderId="28" xfId="0" applyFont="1" applyFill="1" applyBorder="1" applyAlignment="1" applyProtection="1">
      <alignment horizontal="center" vertical="center"/>
    </xf>
    <xf numFmtId="0" fontId="13" fillId="12" borderId="0" xfId="0" applyFont="1" applyFill="1" applyBorder="1" applyAlignment="1" applyProtection="1">
      <alignment horizontal="center" vertical="center"/>
    </xf>
    <xf numFmtId="0" fontId="4" fillId="12" borderId="31" xfId="0" applyFont="1" applyFill="1" applyBorder="1" applyAlignment="1" applyProtection="1">
      <alignment vertical="center"/>
    </xf>
    <xf numFmtId="0" fontId="2" fillId="12" borderId="31" xfId="0" applyFont="1" applyFill="1" applyBorder="1" applyAlignment="1" applyProtection="1">
      <alignment vertical="center"/>
    </xf>
    <xf numFmtId="0" fontId="2" fillId="12" borderId="11" xfId="0" applyFont="1" applyFill="1" applyBorder="1" applyAlignment="1" applyProtection="1">
      <alignment vertical="center"/>
    </xf>
    <xf numFmtId="0" fontId="4" fillId="12" borderId="1" xfId="0" applyFont="1" applyFill="1" applyBorder="1" applyAlignment="1" applyProtection="1">
      <alignment vertical="center"/>
    </xf>
    <xf numFmtId="0" fontId="2" fillId="12" borderId="1" xfId="0" applyFont="1" applyFill="1" applyBorder="1" applyAlignment="1" applyProtection="1">
      <alignment vertical="center"/>
    </xf>
    <xf numFmtId="0" fontId="2" fillId="12" borderId="2" xfId="0" applyFont="1" applyFill="1" applyBorder="1" applyAlignment="1" applyProtection="1">
      <alignment vertical="center"/>
    </xf>
    <xf numFmtId="0" fontId="7" fillId="0" borderId="81" xfId="0" applyFont="1" applyBorder="1" applyAlignment="1" applyProtection="1">
      <alignment vertical="center"/>
    </xf>
    <xf numFmtId="0" fontId="2" fillId="0" borderId="82" xfId="0" applyFont="1" applyBorder="1" applyAlignment="1" applyProtection="1">
      <alignment vertical="center"/>
    </xf>
    <xf numFmtId="0" fontId="4" fillId="12" borderId="82" xfId="0" applyFont="1" applyFill="1" applyBorder="1" applyAlignment="1" applyProtection="1">
      <alignment vertical="center"/>
    </xf>
    <xf numFmtId="0" fontId="2" fillId="12" borderId="82" xfId="0" applyFont="1" applyFill="1" applyBorder="1" applyAlignment="1" applyProtection="1">
      <alignment vertical="center"/>
    </xf>
    <xf numFmtId="0" fontId="2" fillId="12" borderId="83" xfId="0" applyFont="1" applyFill="1" applyBorder="1" applyAlignment="1" applyProtection="1">
      <alignment vertical="center"/>
    </xf>
    <xf numFmtId="0" fontId="4" fillId="12" borderId="94" xfId="0" applyFont="1" applyFill="1" applyBorder="1" applyAlignment="1" applyProtection="1">
      <alignment vertical="center"/>
    </xf>
    <xf numFmtId="0" fontId="2" fillId="12" borderId="94" xfId="0" applyFont="1" applyFill="1" applyBorder="1" applyAlignment="1" applyProtection="1">
      <alignment vertical="center"/>
    </xf>
    <xf numFmtId="0" fontId="2" fillId="12" borderId="95" xfId="0" applyFont="1" applyFill="1" applyBorder="1" applyAlignment="1" applyProtection="1">
      <alignment vertical="center"/>
    </xf>
    <xf numFmtId="0" fontId="19" fillId="0" borderId="31" xfId="0" applyFont="1" applyBorder="1" applyAlignment="1" applyProtection="1">
      <alignment horizontal="center" vertical="center"/>
    </xf>
    <xf numFmtId="0" fontId="19" fillId="0" borderId="82"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4" fillId="0" borderId="82" xfId="0" applyFont="1" applyBorder="1" applyAlignment="1" applyProtection="1">
      <alignment vertical="center"/>
    </xf>
    <xf numFmtId="0" fontId="2" fillId="0" borderId="83" xfId="0" applyFont="1" applyBorder="1" applyAlignment="1" applyProtection="1">
      <alignment vertical="center"/>
    </xf>
    <xf numFmtId="0" fontId="11" fillId="0" borderId="9" xfId="0" applyFont="1" applyBorder="1" applyAlignment="1" applyProtection="1">
      <alignment vertical="center"/>
    </xf>
    <xf numFmtId="0" fontId="11" fillId="0" borderId="81" xfId="0" applyFont="1" applyBorder="1" applyAlignment="1" applyProtection="1">
      <alignment vertical="center"/>
    </xf>
    <xf numFmtId="0" fontId="11" fillId="0" borderId="10" xfId="0" applyFont="1" applyBorder="1" applyAlignment="1" applyProtection="1">
      <alignment vertical="center"/>
    </xf>
    <xf numFmtId="0" fontId="11" fillId="0" borderId="0" xfId="0" applyFont="1" applyBorder="1" applyAlignment="1" applyProtection="1">
      <alignment vertical="center"/>
    </xf>
    <xf numFmtId="0" fontId="54" fillId="0" borderId="0" xfId="0" applyFont="1" applyAlignment="1" applyProtection="1">
      <alignment horizontal="center" vertical="center"/>
    </xf>
    <xf numFmtId="0" fontId="0" fillId="0" borderId="3" xfId="0" applyBorder="1" applyAlignment="1" applyProtection="1">
      <alignment vertical="center"/>
    </xf>
    <xf numFmtId="0" fontId="0" fillId="0" borderId="4" xfId="0" applyBorder="1" applyAlignment="1" applyProtection="1">
      <alignment vertical="center"/>
    </xf>
    <xf numFmtId="38" fontId="8" fillId="12" borderId="87" xfId="1" applyFont="1" applyFill="1" applyBorder="1" applyAlignment="1" applyProtection="1">
      <alignment vertical="center"/>
    </xf>
    <xf numFmtId="38" fontId="8" fillId="12" borderId="88" xfId="1" applyFont="1" applyFill="1" applyBorder="1" applyAlignment="1" applyProtection="1">
      <alignment vertical="center"/>
    </xf>
    <xf numFmtId="38" fontId="8" fillId="12" borderId="89" xfId="1" applyFont="1" applyFill="1" applyBorder="1" applyAlignment="1" applyProtection="1">
      <alignment vertical="center"/>
    </xf>
    <xf numFmtId="38" fontId="8" fillId="12" borderId="90" xfId="1" applyFont="1" applyFill="1" applyBorder="1" applyAlignment="1" applyProtection="1">
      <alignment vertical="center"/>
    </xf>
    <xf numFmtId="38" fontId="8" fillId="12" borderId="91" xfId="1" applyFont="1" applyFill="1" applyBorder="1" applyAlignment="1" applyProtection="1">
      <alignment vertical="center"/>
    </xf>
    <xf numFmtId="38" fontId="8" fillId="12" borderId="92" xfId="1" applyFont="1" applyFill="1" applyBorder="1" applyAlignment="1" applyProtection="1">
      <alignment vertical="center"/>
    </xf>
    <xf numFmtId="38" fontId="8" fillId="12" borderId="56" xfId="1" applyFont="1" applyFill="1" applyBorder="1" applyAlignment="1" applyProtection="1">
      <alignment vertical="center"/>
      <protection locked="0"/>
    </xf>
    <xf numFmtId="38" fontId="8" fillId="12" borderId="57" xfId="1" applyFont="1" applyFill="1" applyBorder="1" applyAlignment="1" applyProtection="1">
      <alignment vertical="center"/>
      <protection locked="0"/>
    </xf>
    <xf numFmtId="38" fontId="8" fillId="12" borderId="58" xfId="1" applyFont="1" applyFill="1" applyBorder="1" applyAlignment="1" applyProtection="1">
      <alignment vertical="center"/>
      <protection locked="0"/>
    </xf>
    <xf numFmtId="38" fontId="8" fillId="12" borderId="59" xfId="1" applyFont="1" applyFill="1" applyBorder="1" applyAlignment="1" applyProtection="1">
      <alignment vertical="center"/>
      <protection locked="0"/>
    </xf>
    <xf numFmtId="38" fontId="8" fillId="12" borderId="60" xfId="1" applyFont="1" applyFill="1" applyBorder="1" applyAlignment="1" applyProtection="1">
      <alignment vertical="center"/>
      <protection locked="0"/>
    </xf>
    <xf numFmtId="38" fontId="8" fillId="12" borderId="61" xfId="1" applyFont="1" applyFill="1" applyBorder="1" applyAlignment="1" applyProtection="1">
      <alignment vertical="center"/>
      <protection locked="0"/>
    </xf>
    <xf numFmtId="0" fontId="11" fillId="6" borderId="51" xfId="0" applyFont="1" applyFill="1" applyBorder="1" applyAlignment="1" applyProtection="1">
      <alignment horizontal="center" vertical="center"/>
    </xf>
    <xf numFmtId="38" fontId="28" fillId="6" borderId="36" xfId="1" applyFont="1" applyFill="1" applyBorder="1" applyAlignment="1" applyProtection="1">
      <alignment vertical="center"/>
    </xf>
    <xf numFmtId="0" fontId="11" fillId="6" borderId="52" xfId="0" applyFont="1" applyFill="1" applyBorder="1" applyAlignment="1" applyProtection="1">
      <alignment horizontal="center" vertical="center"/>
    </xf>
    <xf numFmtId="38" fontId="28" fillId="6" borderId="4" xfId="1" applyFont="1" applyFill="1" applyBorder="1" applyAlignment="1" applyProtection="1">
      <alignment vertical="center"/>
    </xf>
    <xf numFmtId="0" fontId="0" fillId="0" borderId="0" xfId="0" applyBorder="1" applyAlignment="1">
      <alignment horizontal="center" vertical="center" wrapText="1"/>
    </xf>
    <xf numFmtId="0" fontId="6" fillId="0" borderId="0" xfId="0" applyFont="1" applyBorder="1" applyAlignment="1" applyProtection="1">
      <alignment vertical="center"/>
    </xf>
    <xf numFmtId="0" fontId="0" fillId="4" borderId="0" xfId="0" applyFill="1" applyBorder="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left" vertical="center"/>
    </xf>
    <xf numFmtId="0" fontId="0" fillId="9" borderId="5" xfId="0" applyFill="1" applyBorder="1" applyAlignment="1" applyProtection="1">
      <alignment vertical="center"/>
    </xf>
    <xf numFmtId="189" fontId="0" fillId="9" borderId="3" xfId="0" applyNumberFormat="1" applyFill="1" applyBorder="1" applyAlignment="1" applyProtection="1">
      <alignment horizontal="center" vertical="center"/>
    </xf>
    <xf numFmtId="189" fontId="0" fillId="0" borderId="8" xfId="0" applyNumberFormat="1" applyBorder="1" applyAlignment="1" applyProtection="1">
      <alignment horizontal="center" vertical="center"/>
    </xf>
    <xf numFmtId="189" fontId="9" fillId="0" borderId="0" xfId="0" applyNumberFormat="1" applyFont="1" applyAlignment="1" applyProtection="1">
      <alignment horizontal="left" vertical="center"/>
    </xf>
    <xf numFmtId="0" fontId="0" fillId="0" borderId="8" xfId="0" applyBorder="1" applyAlignment="1" applyProtection="1">
      <alignment vertical="center"/>
    </xf>
    <xf numFmtId="0" fontId="0" fillId="0" borderId="3" xfId="0" applyBorder="1" applyAlignment="1" applyProtection="1">
      <alignment vertical="center"/>
    </xf>
    <xf numFmtId="0" fontId="46" fillId="10" borderId="0" xfId="0" applyFont="1" applyFill="1" applyAlignment="1">
      <alignment horizontal="center" vertical="center"/>
    </xf>
    <xf numFmtId="0" fontId="46" fillId="10" borderId="0" xfId="0" applyFont="1" applyFill="1" applyAlignment="1">
      <alignment horizontal="center" vertical="center"/>
    </xf>
    <xf numFmtId="0" fontId="8" fillId="0" borderId="0" xfId="0" applyFont="1" applyAlignment="1">
      <alignment vertical="center"/>
    </xf>
    <xf numFmtId="0" fontId="0" fillId="0" borderId="0" xfId="0" applyAlignment="1">
      <alignment horizontal="center" vertical="center"/>
    </xf>
    <xf numFmtId="0" fontId="54" fillId="0" borderId="0" xfId="0" applyFont="1" applyAlignment="1">
      <alignment horizontal="center" vertical="center"/>
    </xf>
    <xf numFmtId="0" fontId="56" fillId="0" borderId="0" xfId="0" applyFont="1" applyAlignment="1">
      <alignment horizontal="left" vertical="center"/>
    </xf>
    <xf numFmtId="0" fontId="8" fillId="0" borderId="0" xfId="0" applyFont="1" applyBorder="1" applyAlignment="1">
      <alignment vertical="center"/>
    </xf>
    <xf numFmtId="0" fontId="57" fillId="0" borderId="0" xfId="0" applyFont="1" applyBorder="1" applyAlignment="1">
      <alignment horizontal="left" vertical="center"/>
    </xf>
    <xf numFmtId="0" fontId="8" fillId="13" borderId="5" xfId="0" applyFont="1" applyFill="1" applyBorder="1" applyAlignment="1">
      <alignment horizontal="center" vertical="center"/>
    </xf>
    <xf numFmtId="0" fontId="8" fillId="13" borderId="5" xfId="0" applyFont="1" applyFill="1" applyBorder="1" applyAlignment="1">
      <alignment vertical="center" wrapText="1"/>
    </xf>
    <xf numFmtId="0" fontId="8" fillId="13" borderId="5" xfId="0" applyFont="1" applyFill="1" applyBorder="1" applyAlignment="1">
      <alignment horizontal="left" vertical="center" wrapText="1"/>
    </xf>
    <xf numFmtId="0" fontId="8" fillId="12" borderId="5" xfId="0" applyFont="1" applyFill="1" applyBorder="1" applyAlignment="1">
      <alignment horizontal="center" vertical="center"/>
    </xf>
    <xf numFmtId="0" fontId="8" fillId="12" borderId="5" xfId="0" applyFont="1" applyFill="1" applyBorder="1" applyAlignment="1">
      <alignment vertical="center" wrapText="1"/>
    </xf>
    <xf numFmtId="0" fontId="46" fillId="10" borderId="0" xfId="0" applyFont="1" applyFill="1" applyAlignment="1">
      <alignment horizontal="center" vertical="center"/>
    </xf>
    <xf numFmtId="0" fontId="7" fillId="0" borderId="98" xfId="0" applyFont="1" applyBorder="1" applyAlignment="1" applyProtection="1">
      <alignment vertical="center"/>
    </xf>
    <xf numFmtId="0" fontId="19" fillId="0" borderId="99" xfId="0" applyFont="1" applyBorder="1" applyAlignment="1" applyProtection="1">
      <alignment horizontal="center" vertical="center"/>
    </xf>
    <xf numFmtId="0" fontId="11" fillId="0" borderId="55" xfId="0" applyFont="1" applyBorder="1" applyAlignment="1" applyProtection="1">
      <alignment vertical="center"/>
    </xf>
    <xf numFmtId="0" fontId="54" fillId="0" borderId="0" xfId="0" applyFont="1" applyAlignment="1" applyProtection="1">
      <alignment vertical="center"/>
    </xf>
    <xf numFmtId="0" fontId="2" fillId="0" borderId="0" xfId="0" applyFont="1" applyAlignment="1" applyProtection="1">
      <alignment vertical="center" wrapText="1"/>
    </xf>
    <xf numFmtId="0" fontId="59" fillId="0" borderId="0" xfId="0" applyFont="1" applyAlignment="1">
      <alignment horizontal="left" vertical="center"/>
    </xf>
    <xf numFmtId="0" fontId="25" fillId="0" borderId="0" xfId="0" applyFont="1" applyAlignment="1">
      <alignment vertical="center"/>
    </xf>
    <xf numFmtId="0" fontId="33" fillId="0" borderId="0" xfId="0" applyFont="1" applyAlignment="1">
      <alignment horizontal="center" vertical="center"/>
    </xf>
    <xf numFmtId="0" fontId="45" fillId="0" borderId="31" xfId="0" applyFont="1" applyBorder="1" applyAlignment="1">
      <alignment vertical="center"/>
    </xf>
    <xf numFmtId="0" fontId="45" fillId="0" borderId="0" xfId="0" applyFont="1" applyBorder="1" applyAlignment="1">
      <alignment vertical="center"/>
    </xf>
    <xf numFmtId="0" fontId="60" fillId="14" borderId="5" xfId="0" applyFont="1" applyFill="1" applyBorder="1" applyAlignment="1" applyProtection="1">
      <alignment vertical="center"/>
    </xf>
    <xf numFmtId="0" fontId="11" fillId="2" borderId="0" xfId="0" applyFont="1" applyFill="1" applyBorder="1" applyAlignment="1" applyProtection="1">
      <alignment vertical="center"/>
      <protection locked="0"/>
    </xf>
    <xf numFmtId="0" fontId="65" fillId="0" borderId="0" xfId="0" applyFont="1" applyAlignment="1" applyProtection="1">
      <alignment vertical="center"/>
    </xf>
    <xf numFmtId="0" fontId="0" fillId="8" borderId="12" xfId="0" applyFill="1" applyBorder="1" applyAlignment="1" applyProtection="1">
      <alignment vertical="center"/>
      <protection locked="0"/>
    </xf>
    <xf numFmtId="0" fontId="66" fillId="0" borderId="0" xfId="0" applyFont="1" applyAlignment="1" applyProtection="1">
      <alignment vertical="center"/>
    </xf>
    <xf numFmtId="0" fontId="45" fillId="0" borderId="0" xfId="0" applyFont="1" applyAlignment="1">
      <alignment horizontal="center" vertical="center"/>
    </xf>
    <xf numFmtId="0" fontId="71" fillId="0" borderId="0" xfId="0" applyFont="1" applyAlignment="1" applyProtection="1">
      <alignment vertical="center"/>
      <protection locked="0"/>
    </xf>
    <xf numFmtId="0" fontId="72" fillId="0" borderId="0" xfId="0" applyFont="1" applyAlignment="1">
      <alignment horizontal="center" vertical="center"/>
    </xf>
    <xf numFmtId="0" fontId="72" fillId="10" borderId="0" xfId="0" applyFont="1" applyFill="1" applyAlignment="1">
      <alignment horizontal="center" vertical="center"/>
    </xf>
    <xf numFmtId="0" fontId="72" fillId="0" borderId="0" xfId="0" applyFont="1" applyAlignment="1">
      <alignment vertical="center"/>
    </xf>
    <xf numFmtId="0" fontId="45" fillId="10" borderId="0" xfId="0" applyFont="1" applyFill="1" applyAlignment="1">
      <alignment vertical="center"/>
    </xf>
    <xf numFmtId="0" fontId="71" fillId="0" borderId="0" xfId="0" applyFont="1" applyAlignment="1" applyProtection="1">
      <alignment horizontal="center" vertical="center"/>
      <protection locked="0"/>
    </xf>
    <xf numFmtId="0" fontId="71" fillId="10" borderId="0" xfId="0"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70" fillId="0" borderId="6" xfId="0" applyFont="1" applyBorder="1" applyAlignment="1">
      <alignment horizontal="center" vertical="center"/>
    </xf>
    <xf numFmtId="0" fontId="72" fillId="0" borderId="7" xfId="0" applyFont="1" applyBorder="1" applyAlignment="1">
      <alignment horizontal="center" vertical="center"/>
    </xf>
    <xf numFmtId="0" fontId="67" fillId="0" borderId="31" xfId="0" applyFont="1" applyBorder="1" applyAlignment="1">
      <alignment horizontal="center" vertical="center"/>
    </xf>
    <xf numFmtId="0" fontId="67" fillId="0" borderId="11" xfId="0" applyFont="1" applyBorder="1" applyAlignment="1">
      <alignment horizontal="center" vertical="center"/>
    </xf>
    <xf numFmtId="0" fontId="69" fillId="0" borderId="1" xfId="0" applyFont="1" applyBorder="1" applyAlignment="1" applyProtection="1">
      <alignment vertical="center"/>
      <protection locked="0"/>
    </xf>
    <xf numFmtId="0" fontId="69" fillId="0" borderId="2" xfId="0" applyFont="1" applyBorder="1" applyAlignment="1" applyProtection="1">
      <alignment vertical="center"/>
      <protection locked="0"/>
    </xf>
    <xf numFmtId="0" fontId="67" fillId="0" borderId="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45" fillId="0" borderId="1" xfId="0" applyFont="1" applyBorder="1" applyAlignment="1">
      <alignment vertical="center"/>
    </xf>
    <xf numFmtId="0" fontId="45" fillId="0" borderId="2" xfId="0" applyFont="1" applyBorder="1" applyAlignment="1">
      <alignment vertical="center"/>
    </xf>
    <xf numFmtId="0" fontId="45" fillId="0" borderId="11" xfId="0" applyFont="1" applyBorder="1" applyAlignment="1">
      <alignment vertical="center"/>
    </xf>
    <xf numFmtId="0" fontId="45" fillId="0" borderId="33" xfId="0" applyFont="1" applyBorder="1" applyAlignment="1">
      <alignment vertical="center"/>
    </xf>
    <xf numFmtId="0" fontId="67" fillId="0" borderId="31" xfId="0" applyFont="1" applyBorder="1" applyAlignment="1">
      <alignment vertical="center"/>
    </xf>
    <xf numFmtId="0" fontId="67" fillId="0" borderId="0" xfId="0" applyFont="1" applyBorder="1" applyAlignment="1">
      <alignment vertical="center"/>
    </xf>
    <xf numFmtId="0" fontId="69" fillId="0" borderId="0" xfId="0" applyFont="1" applyBorder="1" applyAlignment="1" applyProtection="1">
      <alignment vertical="center"/>
      <protection locked="0"/>
    </xf>
    <xf numFmtId="0" fontId="67" fillId="0" borderId="6" xfId="0" applyFont="1" applyBorder="1" applyAlignment="1">
      <alignment horizontal="center" vertical="center"/>
    </xf>
    <xf numFmtId="0" fontId="69" fillId="0" borderId="7" xfId="0" applyFont="1" applyBorder="1" applyAlignment="1" applyProtection="1">
      <alignment vertical="center"/>
      <protection locked="0"/>
    </xf>
    <xf numFmtId="0" fontId="38" fillId="0" borderId="0" xfId="0" applyFont="1" applyAlignment="1">
      <alignment vertical="center"/>
    </xf>
    <xf numFmtId="0" fontId="71" fillId="0" borderId="0" xfId="0" applyFont="1" applyBorder="1" applyAlignment="1" applyProtection="1">
      <alignment horizontal="center" vertical="center"/>
      <protection locked="0"/>
    </xf>
    <xf numFmtId="0" fontId="38" fillId="0" borderId="10" xfId="0" applyFont="1" applyBorder="1" applyAlignment="1">
      <alignment vertical="center"/>
    </xf>
    <xf numFmtId="0" fontId="38" fillId="0" borderId="1" xfId="0" applyFont="1" applyBorder="1" applyAlignment="1">
      <alignment vertical="center"/>
    </xf>
    <xf numFmtId="0" fontId="38" fillId="0" borderId="2" xfId="0" applyFont="1" applyBorder="1" applyAlignment="1">
      <alignment vertical="center"/>
    </xf>
    <xf numFmtId="0" fontId="73" fillId="0" borderId="0" xfId="0" applyFont="1" applyAlignment="1">
      <alignment vertical="center"/>
    </xf>
    <xf numFmtId="0" fontId="33" fillId="0" borderId="75" xfId="0" applyFont="1" applyBorder="1" applyAlignment="1">
      <alignment vertical="center"/>
    </xf>
    <xf numFmtId="0" fontId="33" fillId="0" borderId="102" xfId="0" applyFont="1" applyBorder="1" applyAlignment="1">
      <alignment vertical="center"/>
    </xf>
    <xf numFmtId="0" fontId="33" fillId="18" borderId="103" xfId="0" applyFont="1" applyFill="1" applyBorder="1" applyAlignment="1">
      <alignment vertical="center"/>
    </xf>
    <xf numFmtId="0" fontId="62" fillId="19" borderId="31" xfId="0" applyFont="1" applyFill="1" applyBorder="1" applyAlignment="1">
      <alignment vertical="center"/>
    </xf>
    <xf numFmtId="0" fontId="33" fillId="19" borderId="31" xfId="0" applyFont="1" applyFill="1" applyBorder="1" applyAlignment="1">
      <alignment vertical="center"/>
    </xf>
    <xf numFmtId="0" fontId="33" fillId="19" borderId="41" xfId="0" applyFont="1" applyFill="1" applyBorder="1" applyAlignment="1">
      <alignment vertical="center"/>
    </xf>
    <xf numFmtId="0" fontId="33" fillId="0" borderId="0" xfId="0" applyFont="1" applyAlignment="1">
      <alignment vertical="center"/>
    </xf>
    <xf numFmtId="0" fontId="33" fillId="0" borderId="0" xfId="0" applyFont="1" applyAlignment="1">
      <alignment vertical="center"/>
    </xf>
    <xf numFmtId="0" fontId="8" fillId="0" borderId="0" xfId="0" applyFont="1" applyAlignment="1">
      <alignment vertical="center"/>
    </xf>
    <xf numFmtId="0" fontId="38" fillId="0" borderId="9" xfId="0" applyFont="1" applyBorder="1" applyAlignment="1">
      <alignment vertical="center"/>
    </xf>
    <xf numFmtId="0" fontId="33" fillId="0" borderId="0" xfId="0" applyFont="1" applyAlignment="1">
      <alignment vertical="center"/>
    </xf>
    <xf numFmtId="0" fontId="45" fillId="0" borderId="0" xfId="0" applyFont="1" applyBorder="1" applyAlignment="1">
      <alignment vertical="center"/>
    </xf>
    <xf numFmtId="0" fontId="72" fillId="0" borderId="68" xfId="0" applyFont="1" applyBorder="1" applyAlignment="1">
      <alignment horizontal="center" vertical="center"/>
    </xf>
    <xf numFmtId="0" fontId="45" fillId="4" borderId="3" xfId="0" applyFont="1" applyFill="1" applyBorder="1" applyAlignment="1">
      <alignment vertical="center"/>
    </xf>
    <xf numFmtId="0" fontId="45" fillId="4" borderId="4" xfId="0" applyFont="1" applyFill="1" applyBorder="1" applyAlignment="1">
      <alignment vertical="center"/>
    </xf>
    <xf numFmtId="0" fontId="72" fillId="4" borderId="5" xfId="0" applyFont="1" applyFill="1" applyBorder="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10" borderId="0" xfId="0" applyFont="1" applyFill="1" applyAlignment="1" applyProtection="1">
      <alignment horizontal="center" vertical="center"/>
      <protection locked="0"/>
    </xf>
    <xf numFmtId="0" fontId="68" fillId="17" borderId="6" xfId="0" applyFont="1" applyFill="1" applyBorder="1" applyAlignment="1">
      <alignment horizontal="center" vertical="center"/>
    </xf>
    <xf numFmtId="0" fontId="68" fillId="17" borderId="68" xfId="0" applyFont="1" applyFill="1" applyBorder="1" applyAlignment="1">
      <alignment horizontal="center" vertical="center"/>
    </xf>
    <xf numFmtId="0" fontId="33" fillId="17" borderId="8" xfId="0" applyFont="1" applyFill="1" applyBorder="1" applyAlignment="1">
      <alignment vertical="center"/>
    </xf>
    <xf numFmtId="0" fontId="33" fillId="17" borderId="3" xfId="0" applyFont="1" applyFill="1" applyBorder="1" applyAlignment="1">
      <alignment vertical="center"/>
    </xf>
    <xf numFmtId="0" fontId="33" fillId="17" borderId="4" xfId="0" applyFont="1" applyFill="1" applyBorder="1" applyAlignment="1">
      <alignment vertical="center"/>
    </xf>
    <xf numFmtId="0" fontId="68" fillId="17" borderId="7" xfId="0" applyFont="1" applyFill="1" applyBorder="1" applyAlignment="1">
      <alignment horizontal="center" vertical="center"/>
    </xf>
    <xf numFmtId="0" fontId="45" fillId="16" borderId="6" xfId="0" applyFont="1" applyFill="1" applyBorder="1" applyAlignment="1">
      <alignment vertical="center"/>
    </xf>
    <xf numFmtId="0" fontId="33" fillId="16" borderId="8" xfId="0" applyFont="1" applyFill="1" applyBorder="1" applyAlignment="1">
      <alignment vertical="center"/>
    </xf>
    <xf numFmtId="0" fontId="33" fillId="16" borderId="3" xfId="0" applyFont="1" applyFill="1" applyBorder="1" applyAlignment="1">
      <alignment vertical="center"/>
    </xf>
    <xf numFmtId="0" fontId="33" fillId="16" borderId="4" xfId="0" applyFont="1" applyFill="1" applyBorder="1" applyAlignment="1">
      <alignment vertical="center"/>
    </xf>
    <xf numFmtId="0" fontId="45" fillId="16" borderId="68" xfId="0" applyFont="1" applyFill="1" applyBorder="1" applyAlignment="1">
      <alignment vertical="center"/>
    </xf>
    <xf numFmtId="0" fontId="45" fillId="16" borderId="7" xfId="0" applyFont="1" applyFill="1" applyBorder="1" applyAlignment="1">
      <alignment vertical="center"/>
    </xf>
    <xf numFmtId="0" fontId="73" fillId="20" borderId="6" xfId="0" applyFont="1" applyFill="1" applyBorder="1" applyAlignment="1">
      <alignment vertical="center"/>
    </xf>
    <xf numFmtId="0" fontId="33" fillId="20" borderId="8" xfId="0" applyFont="1" applyFill="1" applyBorder="1" applyAlignment="1">
      <alignment vertical="center"/>
    </xf>
    <xf numFmtId="0" fontId="33" fillId="20" borderId="3" xfId="0" applyFont="1" applyFill="1" applyBorder="1" applyAlignment="1">
      <alignment vertical="center"/>
    </xf>
    <xf numFmtId="0" fontId="33" fillId="20" borderId="4" xfId="0" applyFont="1" applyFill="1" applyBorder="1" applyAlignment="1">
      <alignment vertical="center"/>
    </xf>
    <xf numFmtId="0" fontId="73" fillId="20" borderId="68" xfId="0" applyFont="1" applyFill="1" applyBorder="1" applyAlignment="1">
      <alignment vertical="center"/>
    </xf>
    <xf numFmtId="0" fontId="73" fillId="20" borderId="7" xfId="0" applyFont="1" applyFill="1" applyBorder="1" applyAlignment="1">
      <alignment vertical="center"/>
    </xf>
    <xf numFmtId="0" fontId="68" fillId="21" borderId="6" xfId="0" applyFont="1" applyFill="1" applyBorder="1" applyAlignment="1">
      <alignment horizontal="center" vertical="center"/>
    </xf>
    <xf numFmtId="0" fontId="33" fillId="21" borderId="3" xfId="0" applyFont="1" applyFill="1" applyBorder="1" applyAlignment="1">
      <alignment vertical="center"/>
    </xf>
    <xf numFmtId="0" fontId="33" fillId="21" borderId="4" xfId="0" applyFont="1" applyFill="1" applyBorder="1" applyAlignment="1">
      <alignment vertical="center"/>
    </xf>
    <xf numFmtId="0" fontId="68" fillId="21" borderId="68" xfId="0" applyFont="1" applyFill="1" applyBorder="1" applyAlignment="1">
      <alignment horizontal="center" vertical="center"/>
    </xf>
    <xf numFmtId="0" fontId="68" fillId="21" borderId="7" xfId="0" applyFont="1" applyFill="1" applyBorder="1" applyAlignment="1">
      <alignment horizontal="center" vertical="center"/>
    </xf>
    <xf numFmtId="0" fontId="33" fillId="0" borderId="5" xfId="0" applyFont="1" applyBorder="1" applyAlignment="1">
      <alignment horizontal="center" vertical="center"/>
    </xf>
    <xf numFmtId="0" fontId="39" fillId="0" borderId="0" xfId="0" applyFont="1" applyAlignment="1">
      <alignment vertical="center"/>
    </xf>
    <xf numFmtId="0" fontId="33" fillId="0" borderId="0" xfId="0" applyFont="1" applyAlignment="1" applyProtection="1">
      <alignment vertical="center"/>
      <protection locked="0"/>
    </xf>
    <xf numFmtId="0" fontId="76" fillId="0" borderId="31" xfId="0" applyFont="1" applyBorder="1" applyAlignment="1">
      <alignment vertical="center"/>
    </xf>
    <xf numFmtId="0" fontId="76" fillId="0" borderId="1" xfId="0" applyFont="1" applyBorder="1" applyAlignment="1">
      <alignment vertical="center"/>
    </xf>
    <xf numFmtId="0" fontId="76" fillId="0" borderId="82" xfId="0" applyFont="1" applyBorder="1" applyAlignment="1">
      <alignment vertical="center"/>
    </xf>
    <xf numFmtId="0" fontId="77" fillId="13" borderId="5" xfId="0" applyFont="1" applyFill="1" applyBorder="1" applyAlignment="1">
      <alignment vertical="center"/>
    </xf>
    <xf numFmtId="0" fontId="77" fillId="12" borderId="5" xfId="0" applyFont="1" applyFill="1" applyBorder="1" applyAlignment="1">
      <alignment vertical="center"/>
    </xf>
    <xf numFmtId="0" fontId="79" fillId="0" borderId="0" xfId="0" applyFont="1" applyAlignment="1">
      <alignment vertical="center"/>
    </xf>
    <xf numFmtId="0" fontId="45" fillId="0" borderId="0" xfId="0" applyFont="1" applyBorder="1" applyAlignment="1">
      <alignment vertical="center"/>
    </xf>
    <xf numFmtId="0" fontId="36" fillId="0" borderId="68" xfId="0" applyFont="1" applyBorder="1" applyAlignment="1" applyProtection="1">
      <alignment horizontal="center" vertical="center"/>
      <protection locked="0"/>
    </xf>
    <xf numFmtId="0" fontId="33" fillId="0" borderId="0" xfId="0" applyFont="1" applyAlignment="1">
      <alignment horizontal="center" vertical="center"/>
    </xf>
    <xf numFmtId="0" fontId="76" fillId="0" borderId="0" xfId="0" applyFont="1" applyBorder="1" applyAlignment="1">
      <alignment vertical="center"/>
    </xf>
    <xf numFmtId="0" fontId="40" fillId="0" borderId="10" xfId="0" applyFont="1" applyBorder="1" applyAlignment="1" applyProtection="1">
      <alignment horizontal="center" vertical="center" wrapText="1"/>
      <protection locked="0"/>
    </xf>
    <xf numFmtId="0" fontId="37" fillId="7" borderId="84" xfId="0" applyFont="1" applyFill="1" applyBorder="1" applyAlignment="1">
      <alignment vertical="center"/>
    </xf>
    <xf numFmtId="0" fontId="37" fillId="7" borderId="37" xfId="0" applyFont="1" applyFill="1" applyBorder="1" applyAlignment="1">
      <alignment vertical="center"/>
    </xf>
    <xf numFmtId="0" fontId="37" fillId="7" borderId="39" xfId="0" applyFont="1" applyFill="1" applyBorder="1" applyAlignment="1">
      <alignment vertical="center"/>
    </xf>
    <xf numFmtId="0" fontId="33" fillId="7" borderId="37" xfId="0" applyFont="1" applyFill="1" applyBorder="1" applyAlignment="1">
      <alignment vertical="center"/>
    </xf>
    <xf numFmtId="0" fontId="33" fillId="0" borderId="107" xfId="0" applyFont="1" applyBorder="1" applyAlignment="1">
      <alignment vertical="center"/>
    </xf>
    <xf numFmtId="0" fontId="36" fillId="0" borderId="7" xfId="0" applyFont="1" applyBorder="1" applyAlignment="1" applyProtection="1">
      <alignment vertical="center"/>
      <protection locked="0"/>
    </xf>
    <xf numFmtId="0" fontId="45" fillId="22" borderId="63" xfId="0" applyFont="1" applyFill="1" applyBorder="1" applyAlignment="1">
      <alignment vertical="center"/>
    </xf>
    <xf numFmtId="0" fontId="45" fillId="22" borderId="63" xfId="0" applyFont="1" applyFill="1" applyBorder="1" applyAlignment="1">
      <alignment horizontal="center" vertical="center"/>
    </xf>
    <xf numFmtId="0" fontId="83" fillId="0" borderId="0" xfId="0" applyFont="1" applyBorder="1" applyAlignment="1">
      <alignment vertical="center"/>
    </xf>
    <xf numFmtId="0" fontId="33" fillId="22" borderId="108" xfId="0" applyFont="1" applyFill="1" applyBorder="1" applyAlignment="1" applyProtection="1">
      <alignment horizontal="center" vertical="center"/>
      <protection locked="0"/>
    </xf>
    <xf numFmtId="0" fontId="33" fillId="22" borderId="63" xfId="0" applyFont="1" applyFill="1" applyBorder="1" applyAlignment="1" applyProtection="1">
      <alignment horizontal="center" vertical="center"/>
      <protection locked="0"/>
    </xf>
    <xf numFmtId="0" fontId="33" fillId="27" borderId="63" xfId="0" applyFont="1" applyFill="1" applyBorder="1" applyAlignment="1">
      <alignment horizontal="center" vertical="center"/>
    </xf>
    <xf numFmtId="0" fontId="33" fillId="27" borderId="64" xfId="0" applyFont="1" applyFill="1" applyBorder="1" applyAlignment="1">
      <alignment horizontal="center" vertical="center"/>
    </xf>
    <xf numFmtId="0" fontId="33" fillId="0" borderId="6" xfId="0" applyFont="1" applyBorder="1" applyAlignment="1">
      <alignment horizontal="center" vertical="center"/>
    </xf>
    <xf numFmtId="0" fontId="72" fillId="0" borderId="5" xfId="0" applyFont="1" applyBorder="1" applyAlignment="1">
      <alignment vertical="center"/>
    </xf>
    <xf numFmtId="0" fontId="72" fillId="0" borderId="5" xfId="0" applyFont="1" applyBorder="1" applyAlignment="1">
      <alignment horizontal="center" vertical="center"/>
    </xf>
    <xf numFmtId="0" fontId="72" fillId="4" borderId="5" xfId="0" applyFont="1" applyFill="1" applyBorder="1" applyAlignment="1">
      <alignment vertical="center"/>
    </xf>
    <xf numFmtId="0" fontId="41" fillId="0" borderId="0" xfId="0" applyFont="1" applyBorder="1" applyAlignment="1">
      <alignment vertical="center"/>
    </xf>
    <xf numFmtId="0" fontId="84" fillId="7" borderId="37" xfId="0" applyFont="1" applyFill="1" applyBorder="1" applyAlignment="1">
      <alignment vertical="center"/>
    </xf>
    <xf numFmtId="0" fontId="76" fillId="0" borderId="0" xfId="0" applyFont="1" applyBorder="1" applyAlignment="1">
      <alignment horizontal="left" vertical="center"/>
    </xf>
    <xf numFmtId="0" fontId="86" fillId="0" borderId="0" xfId="0" applyFont="1" applyAlignment="1">
      <alignment vertical="center" wrapText="1"/>
    </xf>
    <xf numFmtId="0" fontId="76" fillId="0" borderId="31" xfId="0" applyFont="1" applyBorder="1" applyAlignment="1">
      <alignment horizontal="left" vertical="center"/>
    </xf>
    <xf numFmtId="0" fontId="45" fillId="12" borderId="0" xfId="0" applyFont="1" applyFill="1" applyBorder="1" applyAlignment="1">
      <alignment vertical="center"/>
    </xf>
    <xf numFmtId="0" fontId="33" fillId="12" borderId="0" xfId="0" applyFont="1" applyFill="1" applyBorder="1" applyAlignment="1">
      <alignment vertical="center"/>
    </xf>
    <xf numFmtId="0" fontId="76" fillId="12" borderId="0" xfId="0" applyFont="1" applyFill="1" applyBorder="1" applyAlignment="1">
      <alignment horizontal="left" vertical="center"/>
    </xf>
    <xf numFmtId="0" fontId="44" fillId="23" borderId="75" xfId="0" applyFont="1" applyFill="1" applyBorder="1" applyAlignment="1">
      <alignment vertical="center"/>
    </xf>
    <xf numFmtId="0" fontId="33" fillId="23" borderId="75" xfId="0" applyFont="1" applyFill="1" applyBorder="1" applyAlignment="1">
      <alignment vertical="center" wrapText="1"/>
    </xf>
    <xf numFmtId="0" fontId="33" fillId="23" borderId="75" xfId="0" applyFont="1" applyFill="1" applyBorder="1" applyAlignment="1">
      <alignment horizontal="left" vertical="center" wrapText="1"/>
    </xf>
    <xf numFmtId="0" fontId="33" fillId="23" borderId="85" xfId="0" applyFont="1" applyFill="1" applyBorder="1" applyAlignment="1">
      <alignment horizontal="left" vertical="center" wrapText="1"/>
    </xf>
    <xf numFmtId="0" fontId="38" fillId="23" borderId="50" xfId="0" applyFont="1" applyFill="1" applyBorder="1" applyAlignment="1">
      <alignment vertical="center"/>
    </xf>
    <xf numFmtId="0" fontId="33" fillId="23" borderId="50" xfId="0" applyFont="1" applyFill="1" applyBorder="1" applyAlignment="1">
      <alignment vertical="center"/>
    </xf>
    <xf numFmtId="0" fontId="40" fillId="0" borderId="78" xfId="0" applyFont="1" applyBorder="1" applyAlignment="1" applyProtection="1">
      <alignment horizontal="center" vertical="center" wrapText="1"/>
      <protection locked="0"/>
    </xf>
    <xf numFmtId="0" fontId="35" fillId="0" borderId="111" xfId="0" applyFont="1" applyBorder="1" applyAlignment="1" applyProtection="1">
      <alignment horizontal="center" vertical="center"/>
      <protection locked="0"/>
    </xf>
    <xf numFmtId="0" fontId="35" fillId="0" borderId="112"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0" fillId="0" borderId="3" xfId="0" applyBorder="1" applyAlignment="1" applyProtection="1">
      <alignment vertical="center"/>
    </xf>
    <xf numFmtId="0" fontId="0" fillId="0" borderId="0" xfId="0" applyAlignment="1">
      <alignment vertical="center" wrapText="1"/>
    </xf>
    <xf numFmtId="0" fontId="46" fillId="10" borderId="0" xfId="0" applyFont="1" applyFill="1" applyAlignment="1">
      <alignment horizontal="center" vertical="center"/>
    </xf>
    <xf numFmtId="0" fontId="4" fillId="0" borderId="31" xfId="0" applyFont="1" applyBorder="1" applyAlignment="1" applyProtection="1">
      <alignment vertical="center"/>
    </xf>
    <xf numFmtId="0" fontId="33" fillId="4" borderId="31" xfId="0" applyFont="1" applyFill="1" applyBorder="1" applyAlignment="1">
      <alignment vertical="center"/>
    </xf>
    <xf numFmtId="0" fontId="41" fillId="4" borderId="31" xfId="0" applyFont="1" applyFill="1" applyBorder="1" applyAlignment="1">
      <alignment vertical="center"/>
    </xf>
    <xf numFmtId="0" fontId="46" fillId="10" borderId="0" xfId="0" applyFont="1" applyFill="1" applyAlignment="1">
      <alignment horizontal="center" vertical="center"/>
    </xf>
    <xf numFmtId="0" fontId="0" fillId="0" borderId="3" xfId="0" applyBorder="1" applyAlignment="1" applyProtection="1">
      <alignment vertical="center"/>
    </xf>
    <xf numFmtId="0" fontId="0" fillId="0" borderId="4" xfId="0" applyBorder="1" applyAlignment="1" applyProtection="1">
      <alignment vertical="center"/>
    </xf>
    <xf numFmtId="0" fontId="4" fillId="0" borderId="113" xfId="0" applyFont="1" applyBorder="1" applyAlignment="1">
      <alignment vertical="center"/>
    </xf>
    <xf numFmtId="0" fontId="0" fillId="0" borderId="45" xfId="0" applyBorder="1" applyAlignment="1">
      <alignment vertical="center"/>
    </xf>
    <xf numFmtId="0" fontId="0" fillId="0" borderId="13" xfId="0" applyBorder="1" applyAlignment="1">
      <alignment vertical="center"/>
    </xf>
    <xf numFmtId="0" fontId="8" fillId="12" borderId="6" xfId="0" applyFont="1" applyFill="1" applyBorder="1" applyAlignment="1">
      <alignment vertical="center" wrapText="1"/>
    </xf>
    <xf numFmtId="0" fontId="87" fillId="0" borderId="0" xfId="0" applyFont="1" applyAlignment="1" applyProtection="1">
      <alignment vertical="center"/>
    </xf>
    <xf numFmtId="0" fontId="0" fillId="0" borderId="0" xfId="0" applyAlignment="1" applyProtection="1">
      <alignment horizontal="right" vertical="center"/>
    </xf>
    <xf numFmtId="0" fontId="0" fillId="0" borderId="5" xfId="0"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 xfId="0" applyBorder="1" applyAlignment="1">
      <alignment vertical="center"/>
    </xf>
    <xf numFmtId="0" fontId="0" fillId="0" borderId="8" xfId="0" applyBorder="1" applyAlignment="1" applyProtection="1">
      <alignment horizontal="center" vertical="center"/>
    </xf>
    <xf numFmtId="0" fontId="0" fillId="12" borderId="6" xfId="0" applyFill="1" applyBorder="1" applyAlignment="1" applyProtection="1">
      <alignment vertical="center"/>
    </xf>
    <xf numFmtId="0" fontId="0" fillId="12" borderId="5" xfId="0" applyFill="1" applyBorder="1" applyAlignment="1" applyProtection="1">
      <alignment horizontal="center" vertical="center"/>
    </xf>
    <xf numFmtId="0" fontId="93" fillId="0" borderId="5" xfId="0" applyFont="1" applyBorder="1" applyAlignment="1" applyProtection="1">
      <alignment horizontal="right" vertical="center"/>
    </xf>
    <xf numFmtId="0" fontId="0" fillId="0" borderId="0" xfId="0" applyBorder="1" applyAlignment="1">
      <alignment vertical="center"/>
    </xf>
    <xf numFmtId="0" fontId="0" fillId="0" borderId="31"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118" xfId="0" applyBorder="1" applyAlignment="1" applyProtection="1">
      <alignment horizontal="center" vertical="center"/>
    </xf>
    <xf numFmtId="0" fontId="0" fillId="0" borderId="10" xfId="0" applyBorder="1" applyAlignment="1">
      <alignment vertical="center"/>
    </xf>
    <xf numFmtId="0" fontId="0" fillId="4" borderId="9" xfId="0" applyFill="1" applyBorder="1" applyAlignment="1">
      <alignment vertical="center"/>
    </xf>
    <xf numFmtId="0" fontId="0" fillId="4" borderId="31" xfId="0" applyFill="1" applyBorder="1" applyAlignment="1">
      <alignment vertical="center"/>
    </xf>
    <xf numFmtId="0" fontId="0" fillId="4" borderId="11" xfId="0" applyFill="1" applyBorder="1" applyAlignment="1">
      <alignment vertical="center"/>
    </xf>
    <xf numFmtId="0" fontId="92" fillId="0" borderId="3" xfId="0" applyFont="1" applyBorder="1" applyAlignment="1" applyProtection="1">
      <alignment vertical="center"/>
    </xf>
    <xf numFmtId="0" fontId="0" fillId="0" borderId="119" xfId="0" applyBorder="1" applyAlignment="1" applyProtection="1">
      <alignment vertical="center"/>
    </xf>
    <xf numFmtId="0" fontId="0" fillId="0" borderId="120" xfId="0" applyBorder="1" applyAlignment="1" applyProtection="1">
      <alignment vertical="center"/>
    </xf>
    <xf numFmtId="0" fontId="0" fillId="0" borderId="121" xfId="0" applyBorder="1" applyAlignment="1" applyProtection="1">
      <alignment vertical="center"/>
    </xf>
    <xf numFmtId="0" fontId="55" fillId="0" borderId="0" xfId="0" applyFont="1" applyAlignment="1" applyProtection="1">
      <alignment vertical="center"/>
    </xf>
    <xf numFmtId="0" fontId="60" fillId="0" borderId="0" xfId="0" applyFont="1" applyAlignment="1" applyProtection="1">
      <alignment vertical="center"/>
    </xf>
    <xf numFmtId="0" fontId="12" fillId="12" borderId="8" xfId="0" applyFont="1" applyFill="1" applyBorder="1" applyAlignment="1" applyProtection="1">
      <alignment horizontal="center" vertical="center" wrapText="1"/>
    </xf>
    <xf numFmtId="0" fontId="12" fillId="12" borderId="4" xfId="0" applyFont="1" applyFill="1" applyBorder="1" applyAlignment="1" applyProtection="1">
      <alignment horizontal="center" vertical="center"/>
    </xf>
    <xf numFmtId="0" fontId="12" fillId="12" borderId="8" xfId="0" applyFont="1" applyFill="1" applyBorder="1" applyAlignment="1" applyProtection="1">
      <alignment horizontal="center" vertical="center"/>
    </xf>
    <xf numFmtId="0" fontId="0" fillId="2" borderId="0" xfId="0" applyFill="1" applyBorder="1" applyAlignment="1">
      <alignment vertical="center"/>
    </xf>
    <xf numFmtId="0" fontId="16" fillId="2" borderId="0" xfId="0" applyFont="1" applyFill="1" applyBorder="1" applyAlignment="1">
      <alignment vertical="center"/>
    </xf>
    <xf numFmtId="0" fontId="100" fillId="2" borderId="0" xfId="0" applyFont="1" applyFill="1" applyBorder="1" applyAlignment="1">
      <alignment vertical="center"/>
    </xf>
    <xf numFmtId="0" fontId="55" fillId="22" borderId="28" xfId="0" applyFont="1" applyFill="1" applyBorder="1" applyAlignment="1">
      <alignment vertical="center"/>
    </xf>
    <xf numFmtId="0" fontId="55" fillId="22" borderId="29" xfId="0" applyFont="1" applyFill="1" applyBorder="1" applyAlignment="1">
      <alignment vertical="center"/>
    </xf>
    <xf numFmtId="0" fontId="8" fillId="12" borderId="116" xfId="0" applyFont="1" applyFill="1" applyBorder="1" applyAlignment="1" applyProtection="1">
      <alignment horizontal="center" vertical="center"/>
      <protection locked="0"/>
    </xf>
    <xf numFmtId="0" fontId="8" fillId="12" borderId="17" xfId="0" applyFont="1" applyFill="1" applyBorder="1" applyAlignment="1" applyProtection="1">
      <alignment horizontal="center" vertical="center"/>
      <protection locked="0"/>
    </xf>
    <xf numFmtId="0" fontId="8" fillId="12" borderId="117" xfId="0" applyFont="1" applyFill="1" applyBorder="1" applyAlignment="1" applyProtection="1">
      <alignment horizontal="center" vertical="center"/>
      <protection locked="0"/>
    </xf>
    <xf numFmtId="0" fontId="8" fillId="12" borderId="46"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12" fillId="12" borderId="123" xfId="0" applyFont="1" applyFill="1" applyBorder="1" applyAlignment="1" applyProtection="1">
      <alignment horizontal="center" vertical="center"/>
    </xf>
    <xf numFmtId="0" fontId="73" fillId="23" borderId="102" xfId="0" applyFont="1" applyFill="1" applyBorder="1" applyAlignment="1">
      <alignment vertical="center"/>
    </xf>
    <xf numFmtId="0" fontId="33" fillId="23" borderId="102" xfId="0" applyFont="1" applyFill="1" applyBorder="1" applyAlignment="1">
      <alignment vertical="center"/>
    </xf>
    <xf numFmtId="0" fontId="33" fillId="23" borderId="101" xfId="0" applyFont="1" applyFill="1" applyBorder="1" applyAlignment="1">
      <alignment vertical="center"/>
    </xf>
    <xf numFmtId="0" fontId="46" fillId="10" borderId="0" xfId="0" applyFont="1" applyFill="1" applyAlignment="1">
      <alignment horizontal="center" vertical="center"/>
    </xf>
    <xf numFmtId="0" fontId="0" fillId="4" borderId="3" xfId="0" applyFill="1" applyBorder="1" applyAlignment="1" applyProtection="1">
      <alignment vertical="center"/>
    </xf>
    <xf numFmtId="0" fontId="0" fillId="4" borderId="4" xfId="0" applyFill="1" applyBorder="1" applyAlignment="1" applyProtection="1">
      <alignment vertical="center"/>
    </xf>
    <xf numFmtId="0" fontId="7" fillId="0" borderId="11" xfId="0" applyFont="1" applyBorder="1" applyAlignment="1" applyProtection="1">
      <alignment horizontal="center" vertical="center"/>
    </xf>
    <xf numFmtId="0" fontId="2" fillId="0" borderId="33" xfId="0" applyFont="1" applyBorder="1" applyAlignment="1" applyProtection="1">
      <alignment vertical="center"/>
    </xf>
    <xf numFmtId="0" fontId="0" fillId="0" borderId="55" xfId="0" applyBorder="1" applyAlignment="1">
      <alignment vertical="center"/>
    </xf>
    <xf numFmtId="0" fontId="0" fillId="4" borderId="6" xfId="0" applyFill="1" applyBorder="1" applyAlignment="1" applyProtection="1">
      <alignment vertical="center"/>
    </xf>
    <xf numFmtId="0" fontId="7" fillId="4" borderId="3" xfId="0" applyFont="1" applyFill="1" applyBorder="1" applyAlignment="1" applyProtection="1">
      <alignment horizontal="center" vertical="center"/>
    </xf>
    <xf numFmtId="0" fontId="91" fillId="0" borderId="0" xfId="0" applyFont="1" applyBorder="1" applyAlignment="1">
      <alignment horizontal="center" vertical="center"/>
    </xf>
    <xf numFmtId="0" fontId="33" fillId="2" borderId="0" xfId="0" applyFont="1" applyFill="1" applyBorder="1" applyAlignment="1">
      <alignment vertical="center"/>
    </xf>
    <xf numFmtId="0" fontId="76" fillId="2" borderId="0" xfId="0" applyFont="1" applyFill="1" applyBorder="1" applyAlignment="1">
      <alignment horizontal="left" vertical="center"/>
    </xf>
    <xf numFmtId="0" fontId="105" fillId="2" borderId="31" xfId="0" applyFont="1" applyFill="1" applyBorder="1" applyAlignment="1">
      <alignment vertical="center"/>
    </xf>
    <xf numFmtId="0" fontId="106" fillId="2" borderId="31" xfId="0" applyFont="1" applyFill="1" applyBorder="1" applyAlignment="1">
      <alignment vertical="center"/>
    </xf>
    <xf numFmtId="0" fontId="105" fillId="2" borderId="0" xfId="0" applyFont="1" applyFill="1" applyBorder="1" applyAlignment="1">
      <alignment vertical="center"/>
    </xf>
    <xf numFmtId="0" fontId="106" fillId="2" borderId="0" xfId="0" applyFont="1" applyFill="1" applyBorder="1" applyAlignment="1">
      <alignment vertical="center"/>
    </xf>
    <xf numFmtId="0" fontId="42" fillId="2" borderId="0" xfId="0" applyFont="1" applyFill="1" applyBorder="1" applyAlignment="1">
      <alignment vertical="center"/>
    </xf>
    <xf numFmtId="0" fontId="35" fillId="2" borderId="31" xfId="0" applyFont="1" applyFill="1" applyBorder="1" applyAlignment="1">
      <alignment vertical="center"/>
    </xf>
    <xf numFmtId="0" fontId="33" fillId="2" borderId="31" xfId="0" applyFont="1" applyFill="1" applyBorder="1" applyAlignment="1">
      <alignment vertical="center"/>
    </xf>
    <xf numFmtId="0" fontId="45" fillId="2" borderId="31" xfId="0" applyFont="1" applyFill="1" applyBorder="1" applyAlignment="1">
      <alignment vertical="center"/>
    </xf>
    <xf numFmtId="0" fontId="35" fillId="2" borderId="0" xfId="0" applyFont="1" applyFill="1" applyBorder="1" applyAlignment="1">
      <alignment vertical="center"/>
    </xf>
    <xf numFmtId="0" fontId="45" fillId="2" borderId="0" xfId="0" applyFont="1" applyFill="1" applyBorder="1" applyAlignment="1">
      <alignment vertical="center"/>
    </xf>
    <xf numFmtId="0" fontId="35" fillId="2" borderId="1" xfId="0" applyFont="1" applyFill="1" applyBorder="1" applyAlignment="1">
      <alignment vertical="center"/>
    </xf>
    <xf numFmtId="0" fontId="33" fillId="2" borderId="1" xfId="0" applyFont="1" applyFill="1" applyBorder="1" applyAlignment="1">
      <alignment vertical="center"/>
    </xf>
    <xf numFmtId="0" fontId="45" fillId="2" borderId="1" xfId="0" applyFont="1" applyFill="1" applyBorder="1" applyAlignment="1">
      <alignment vertical="center"/>
    </xf>
    <xf numFmtId="0" fontId="39" fillId="2" borderId="0" xfId="0" applyFont="1" applyFill="1" applyBorder="1" applyAlignment="1">
      <alignment vertical="center" wrapText="1"/>
    </xf>
    <xf numFmtId="0" fontId="89" fillId="7" borderId="1" xfId="0" applyFont="1" applyFill="1" applyBorder="1" applyAlignment="1">
      <alignment vertical="center"/>
    </xf>
    <xf numFmtId="0" fontId="35" fillId="0" borderId="11" xfId="0" applyFont="1" applyBorder="1" applyAlignment="1" applyProtection="1">
      <alignment horizontal="center" vertical="center"/>
      <protection locked="0"/>
    </xf>
    <xf numFmtId="0" fontId="35" fillId="0" borderId="125" xfId="0" applyFont="1" applyBorder="1" applyAlignment="1" applyProtection="1">
      <alignment horizontal="center" vertical="center"/>
      <protection locked="0"/>
    </xf>
    <xf numFmtId="0" fontId="35" fillId="0" borderId="86" xfId="0" applyFont="1" applyBorder="1" applyAlignment="1" applyProtection="1">
      <alignment horizontal="center" vertical="center"/>
      <protection locked="0"/>
    </xf>
    <xf numFmtId="0" fontId="46" fillId="10" borderId="0" xfId="0" applyFont="1" applyFill="1" applyAlignment="1">
      <alignment horizontal="center" vertical="center"/>
    </xf>
    <xf numFmtId="0" fontId="16" fillId="22" borderId="27" xfId="0" applyFont="1" applyFill="1" applyBorder="1" applyAlignment="1">
      <alignment vertical="center"/>
    </xf>
    <xf numFmtId="0" fontId="9" fillId="0" borderId="0" xfId="0" applyFont="1" applyBorder="1" applyAlignment="1">
      <alignment horizontal="center" vertical="center"/>
    </xf>
    <xf numFmtId="183" fontId="32" fillId="0" borderId="0" xfId="0" applyNumberFormat="1" applyFont="1" applyBorder="1" applyAlignment="1">
      <alignment horizontal="left" vertical="center"/>
    </xf>
    <xf numFmtId="0" fontId="8" fillId="0" borderId="0" xfId="0" applyFont="1" applyBorder="1" applyAlignment="1">
      <alignment horizontal="center" vertical="center"/>
    </xf>
    <xf numFmtId="14" fontId="4" fillId="0" borderId="0" xfId="0" applyNumberFormat="1" applyFont="1" applyBorder="1" applyAlignment="1">
      <alignment vertical="center"/>
    </xf>
    <xf numFmtId="184" fontId="4" fillId="0" borderId="0" xfId="0" applyNumberFormat="1" applyFont="1" applyBorder="1" applyAlignment="1" applyProtection="1">
      <alignment horizontal="left" vertical="center"/>
    </xf>
    <xf numFmtId="0" fontId="33" fillId="0" borderId="0" xfId="0" applyFont="1" applyAlignment="1">
      <alignment horizontal="center" vertical="center"/>
    </xf>
    <xf numFmtId="0" fontId="76" fillId="0" borderId="0" xfId="0" applyFont="1" applyBorder="1" applyAlignment="1">
      <alignment vertical="center"/>
    </xf>
    <xf numFmtId="0" fontId="48" fillId="10" borderId="0" xfId="0" applyFont="1" applyFill="1" applyAlignment="1">
      <alignment horizontal="center" vertical="center" textRotation="255"/>
    </xf>
    <xf numFmtId="0" fontId="46" fillId="10" borderId="0" xfId="0" applyFont="1" applyFill="1" applyAlignment="1">
      <alignment horizontal="center" vertical="center"/>
    </xf>
    <xf numFmtId="0" fontId="64" fillId="26" borderId="126" xfId="0" applyFont="1" applyFill="1" applyBorder="1" applyAlignment="1">
      <alignment vertical="center" wrapText="1"/>
    </xf>
    <xf numFmtId="0" fontId="63" fillId="29" borderId="30" xfId="0" applyFont="1" applyFill="1" applyBorder="1" applyAlignment="1">
      <alignment vertical="center" wrapText="1"/>
    </xf>
    <xf numFmtId="0" fontId="63" fillId="29" borderId="46" xfId="0" applyFont="1" applyFill="1" applyBorder="1" applyAlignment="1">
      <alignment vertical="center" wrapText="1"/>
    </xf>
    <xf numFmtId="0" fontId="112" fillId="29" borderId="30" xfId="0" applyFont="1" applyFill="1" applyBorder="1" applyAlignment="1">
      <alignment vertical="center"/>
    </xf>
    <xf numFmtId="0" fontId="38" fillId="0" borderId="55" xfId="0" applyFont="1" applyBorder="1" applyAlignment="1">
      <alignment vertical="center"/>
    </xf>
    <xf numFmtId="0" fontId="76" fillId="0" borderId="127" xfId="0" applyFont="1" applyBorder="1" applyAlignment="1">
      <alignment vertical="center"/>
    </xf>
    <xf numFmtId="0" fontId="114" fillId="2" borderId="1" xfId="0" applyFont="1" applyFill="1" applyBorder="1" applyAlignment="1">
      <alignment vertical="center"/>
    </xf>
    <xf numFmtId="0" fontId="45" fillId="0" borderId="9" xfId="0" applyFont="1" applyBorder="1" applyAlignment="1">
      <alignment vertical="center"/>
    </xf>
    <xf numFmtId="0" fontId="45" fillId="0" borderId="55" xfId="0" applyFont="1" applyBorder="1" applyAlignment="1">
      <alignment vertical="center"/>
    </xf>
    <xf numFmtId="0" fontId="39" fillId="0" borderId="27" xfId="0" applyFont="1" applyBorder="1" applyAlignment="1">
      <alignment vertical="center"/>
    </xf>
    <xf numFmtId="0" fontId="33" fillId="0" borderId="28" xfId="0" applyFont="1" applyBorder="1" applyAlignment="1">
      <alignment vertical="center"/>
    </xf>
    <xf numFmtId="0" fontId="33" fillId="0" borderId="29" xfId="0" applyFont="1" applyBorder="1" applyAlignment="1">
      <alignment vertical="center"/>
    </xf>
    <xf numFmtId="0" fontId="86" fillId="0" borderId="126" xfId="0" applyFont="1" applyBorder="1" applyAlignment="1">
      <alignment vertical="center"/>
    </xf>
    <xf numFmtId="0" fontId="73" fillId="0" borderId="126" xfId="0" applyFont="1" applyBorder="1" applyAlignment="1">
      <alignment vertical="center"/>
    </xf>
    <xf numFmtId="0" fontId="73" fillId="0" borderId="122" xfId="0" applyFont="1" applyBorder="1" applyAlignment="1">
      <alignment vertical="center"/>
    </xf>
    <xf numFmtId="0" fontId="33" fillId="0" borderId="30" xfId="0" applyFont="1" applyBorder="1" applyAlignment="1">
      <alignment vertical="center"/>
    </xf>
    <xf numFmtId="0" fontId="33" fillId="0" borderId="46" xfId="0" applyFont="1" applyBorder="1" applyAlignment="1">
      <alignment vertical="center"/>
    </xf>
    <xf numFmtId="0" fontId="118" fillId="2" borderId="1" xfId="0" applyFont="1" applyFill="1" applyBorder="1" applyAlignment="1">
      <alignment vertical="center"/>
    </xf>
    <xf numFmtId="0" fontId="39" fillId="0" borderId="0" xfId="0" applyFont="1" applyBorder="1" applyAlignment="1">
      <alignment horizontal="left" vertical="center"/>
    </xf>
    <xf numFmtId="0" fontId="16" fillId="7" borderId="27" xfId="0" applyFont="1" applyFill="1" applyBorder="1" applyAlignment="1">
      <alignment horizontal="left" vertical="center"/>
    </xf>
    <xf numFmtId="0" fontId="89" fillId="7" borderId="28" xfId="0" applyFont="1" applyFill="1" applyBorder="1" applyAlignment="1">
      <alignment vertical="center"/>
    </xf>
    <xf numFmtId="0" fontId="33" fillId="7" borderId="28" xfId="0" applyFont="1" applyFill="1" applyBorder="1" applyAlignment="1">
      <alignment vertical="center"/>
    </xf>
    <xf numFmtId="0" fontId="33" fillId="7" borderId="29" xfId="0" applyFont="1" applyFill="1" applyBorder="1" applyAlignment="1">
      <alignment vertical="center"/>
    </xf>
    <xf numFmtId="0" fontId="107" fillId="2" borderId="128" xfId="0" applyFont="1" applyFill="1" applyBorder="1" applyAlignment="1">
      <alignment horizontal="left" vertical="center"/>
    </xf>
    <xf numFmtId="0" fontId="106" fillId="2" borderId="41" xfId="0" applyFont="1" applyFill="1" applyBorder="1" applyAlignment="1">
      <alignment vertical="center"/>
    </xf>
    <xf numFmtId="0" fontId="107" fillId="2" borderId="126" xfId="0" applyFont="1" applyFill="1" applyBorder="1"/>
    <xf numFmtId="0" fontId="106" fillId="2" borderId="43" xfId="0" applyFont="1" applyFill="1" applyBorder="1" applyAlignment="1">
      <alignment vertical="center"/>
    </xf>
    <xf numFmtId="0" fontId="107" fillId="2" borderId="126" xfId="0" applyFont="1" applyFill="1" applyBorder="1" applyAlignment="1">
      <alignment vertical="center"/>
    </xf>
    <xf numFmtId="0" fontId="16" fillId="7" borderId="126" xfId="0" applyFont="1" applyFill="1" applyBorder="1" applyAlignment="1">
      <alignment vertical="center"/>
    </xf>
    <xf numFmtId="0" fontId="33" fillId="7" borderId="0" xfId="0" applyFont="1" applyFill="1" applyBorder="1" applyAlignment="1">
      <alignment vertical="center"/>
    </xf>
    <xf numFmtId="0" fontId="33" fillId="7" borderId="43" xfId="0" applyFont="1" applyFill="1" applyBorder="1" applyAlignment="1">
      <alignment vertical="center"/>
    </xf>
    <xf numFmtId="0" fontId="35" fillId="2" borderId="128" xfId="0" applyFont="1" applyFill="1" applyBorder="1" applyAlignment="1">
      <alignment vertical="center"/>
    </xf>
    <xf numFmtId="0" fontId="33" fillId="2" borderId="41" xfId="0" applyFont="1" applyFill="1" applyBorder="1" applyAlignment="1">
      <alignment vertical="center"/>
    </xf>
    <xf numFmtId="0" fontId="37" fillId="2" borderId="126" xfId="0" applyFont="1" applyFill="1" applyBorder="1" applyAlignment="1">
      <alignment vertical="center"/>
    </xf>
    <xf numFmtId="0" fontId="33" fillId="2" borderId="43" xfId="0" applyFont="1" applyFill="1" applyBorder="1" applyAlignment="1">
      <alignment vertical="center"/>
    </xf>
    <xf numFmtId="0" fontId="37" fillId="2" borderId="25" xfId="0" applyFont="1" applyFill="1" applyBorder="1" applyAlignment="1">
      <alignment vertical="center"/>
    </xf>
    <xf numFmtId="0" fontId="33" fillId="2" borderId="26" xfId="0" applyFont="1" applyFill="1" applyBorder="1" applyAlignment="1">
      <alignment vertical="center"/>
    </xf>
    <xf numFmtId="0" fontId="41" fillId="4" borderId="128" xfId="0" applyFont="1" applyFill="1" applyBorder="1" applyAlignment="1">
      <alignment vertical="center"/>
    </xf>
    <xf numFmtId="0" fontId="76" fillId="0" borderId="41" xfId="0" applyFont="1" applyBorder="1" applyAlignment="1">
      <alignment horizontal="left" vertical="center"/>
    </xf>
    <xf numFmtId="0" fontId="85" fillId="12" borderId="126" xfId="0" applyFont="1" applyFill="1" applyBorder="1" applyAlignment="1">
      <alignment vertical="center"/>
    </xf>
    <xf numFmtId="0" fontId="76" fillId="12" borderId="43" xfId="0" applyFont="1" applyFill="1" applyBorder="1" applyAlignment="1">
      <alignment horizontal="left" vertical="center"/>
    </xf>
    <xf numFmtId="0" fontId="33" fillId="2" borderId="126" xfId="0" applyFont="1" applyFill="1" applyBorder="1" applyAlignment="1">
      <alignment vertical="center"/>
    </xf>
    <xf numFmtId="0" fontId="76" fillId="2" borderId="43" xfId="0" applyFont="1" applyFill="1" applyBorder="1" applyAlignment="1">
      <alignment horizontal="left" vertical="center"/>
    </xf>
    <xf numFmtId="0" fontId="41" fillId="12" borderId="126" xfId="0" applyFont="1" applyFill="1" applyBorder="1" applyAlignment="1">
      <alignment vertical="center"/>
    </xf>
    <xf numFmtId="0" fontId="107" fillId="2" borderId="122" xfId="0" applyFont="1" applyFill="1" applyBorder="1" applyAlignment="1">
      <alignment vertical="center"/>
    </xf>
    <xf numFmtId="0" fontId="42" fillId="2" borderId="30" xfId="0" applyFont="1" applyFill="1" applyBorder="1" applyAlignment="1">
      <alignment vertical="center"/>
    </xf>
    <xf numFmtId="0" fontId="105" fillId="2" borderId="30" xfId="0" applyFont="1" applyFill="1" applyBorder="1" applyAlignment="1">
      <alignment vertical="center"/>
    </xf>
    <xf numFmtId="0" fontId="106" fillId="2" borderId="30" xfId="0" applyFont="1" applyFill="1" applyBorder="1" applyAlignment="1">
      <alignment vertical="center"/>
    </xf>
    <xf numFmtId="0" fontId="106" fillId="2" borderId="46" xfId="0" applyFont="1" applyFill="1" applyBorder="1" applyAlignment="1">
      <alignment vertical="center"/>
    </xf>
    <xf numFmtId="0" fontId="73" fillId="23" borderId="75" xfId="0" applyFont="1" applyFill="1" applyBorder="1" applyAlignment="1">
      <alignment vertical="center"/>
    </xf>
    <xf numFmtId="0" fontId="73" fillId="23" borderId="85" xfId="0" applyFont="1" applyFill="1" applyBorder="1" applyAlignment="1">
      <alignment vertical="center"/>
    </xf>
    <xf numFmtId="0" fontId="94" fillId="22" borderId="126" xfId="0" applyFont="1" applyFill="1" applyBorder="1" applyAlignment="1">
      <alignment vertical="center"/>
    </xf>
    <xf numFmtId="0" fontId="94" fillId="22" borderId="0" xfId="0" applyFont="1" applyFill="1" applyBorder="1" applyAlignment="1">
      <alignment vertical="center"/>
    </xf>
    <xf numFmtId="0" fontId="94" fillId="22" borderId="43" xfId="0" applyFont="1" applyFill="1" applyBorder="1" applyAlignment="1">
      <alignment vertical="center"/>
    </xf>
    <xf numFmtId="0" fontId="0" fillId="27" borderId="122" xfId="0" applyFill="1" applyBorder="1" applyAlignment="1">
      <alignment vertical="center"/>
    </xf>
    <xf numFmtId="0" fontId="0" fillId="27" borderId="30" xfId="0" applyFill="1" applyBorder="1" applyAlignment="1">
      <alignment vertical="center"/>
    </xf>
    <xf numFmtId="0" fontId="0" fillId="27" borderId="46" xfId="0" applyFill="1" applyBorder="1" applyAlignment="1">
      <alignment vertical="center"/>
    </xf>
    <xf numFmtId="0" fontId="0" fillId="4" borderId="8" xfId="0" applyFill="1" applyBorder="1" applyAlignment="1" applyProtection="1">
      <alignment vertical="center"/>
    </xf>
    <xf numFmtId="0" fontId="0" fillId="4" borderId="3" xfId="0" applyFill="1" applyBorder="1" applyAlignment="1" applyProtection="1">
      <alignment vertical="center"/>
    </xf>
    <xf numFmtId="0" fontId="0" fillId="4" borderId="0" xfId="0" applyFill="1" applyAlignment="1" applyProtection="1">
      <alignment vertical="center"/>
    </xf>
    <xf numFmtId="0" fontId="31" fillId="4" borderId="5" xfId="0" applyFont="1" applyFill="1" applyBorder="1" applyAlignment="1">
      <alignment vertical="center"/>
    </xf>
    <xf numFmtId="0" fontId="0" fillId="4" borderId="4" xfId="0" applyFill="1" applyBorder="1" applyAlignment="1">
      <alignment vertical="center"/>
    </xf>
    <xf numFmtId="0" fontId="0" fillId="0" borderId="11" xfId="0" applyBorder="1" applyAlignment="1">
      <alignment vertical="center"/>
    </xf>
    <xf numFmtId="0" fontId="0" fillId="2" borderId="8" xfId="0" applyFill="1" applyBorder="1" applyAlignment="1" applyProtection="1">
      <alignment vertical="center"/>
    </xf>
    <xf numFmtId="0" fontId="0" fillId="2" borderId="3" xfId="0" applyFill="1" applyBorder="1" applyAlignment="1" applyProtection="1">
      <alignment vertical="center"/>
    </xf>
    <xf numFmtId="0" fontId="58" fillId="0" borderId="0" xfId="0" applyFont="1" applyBorder="1" applyAlignment="1">
      <alignment vertical="center"/>
    </xf>
    <xf numFmtId="0" fontId="58" fillId="0" borderId="0" xfId="0" applyFont="1" applyBorder="1" applyAlignment="1">
      <alignment horizontal="left" vertical="center"/>
    </xf>
    <xf numFmtId="0" fontId="77" fillId="12" borderId="6" xfId="0" applyFont="1" applyFill="1" applyBorder="1" applyAlignment="1">
      <alignment vertical="center" wrapText="1"/>
    </xf>
    <xf numFmtId="0" fontId="77" fillId="12" borderId="7" xfId="0" applyFont="1" applyFill="1" applyBorder="1" applyAlignment="1">
      <alignment vertical="center" wrapText="1"/>
    </xf>
    <xf numFmtId="0" fontId="0" fillId="0" borderId="8" xfId="0" applyBorder="1" applyAlignment="1" applyProtection="1">
      <alignment horizontal="center" vertical="center"/>
    </xf>
    <xf numFmtId="0" fontId="0" fillId="0" borderId="4" xfId="0" applyBorder="1" applyAlignment="1" applyProtection="1">
      <alignment horizontal="center" vertical="center"/>
    </xf>
    <xf numFmtId="0" fontId="0" fillId="28" borderId="55" xfId="0" applyFont="1" applyFill="1" applyBorder="1" applyAlignment="1">
      <alignment vertical="center" wrapText="1"/>
    </xf>
    <xf numFmtId="0" fontId="0" fillId="28" borderId="0" xfId="0" applyFont="1" applyFill="1" applyBorder="1" applyAlignment="1">
      <alignment vertical="center" wrapText="1"/>
    </xf>
    <xf numFmtId="0" fontId="0" fillId="28" borderId="33" xfId="0" applyFont="1" applyFill="1" applyBorder="1" applyAlignment="1">
      <alignment vertical="center" wrapText="1"/>
    </xf>
    <xf numFmtId="0" fontId="65" fillId="28" borderId="10" xfId="0" applyFont="1" applyFill="1" applyBorder="1" applyAlignment="1">
      <alignment vertical="center" wrapText="1"/>
    </xf>
    <xf numFmtId="0" fontId="65" fillId="28" borderId="1" xfId="0" applyFont="1" applyFill="1" applyBorder="1" applyAlignment="1">
      <alignment vertical="center" wrapText="1"/>
    </xf>
    <xf numFmtId="0" fontId="65" fillId="28" borderId="2" xfId="0" applyFont="1" applyFill="1" applyBorder="1" applyAlignment="1">
      <alignment vertical="center" wrapText="1"/>
    </xf>
    <xf numFmtId="0" fontId="20" fillId="28" borderId="55" xfId="0" applyFont="1" applyFill="1" applyBorder="1" applyAlignment="1">
      <alignment horizontal="left" vertical="center" wrapText="1"/>
    </xf>
    <xf numFmtId="0" fontId="20" fillId="28" borderId="0" xfId="0" applyFont="1" applyFill="1" applyBorder="1" applyAlignment="1">
      <alignment horizontal="left" vertical="center" wrapText="1"/>
    </xf>
    <xf numFmtId="0" fontId="20" fillId="28" borderId="33" xfId="0" applyFont="1" applyFill="1" applyBorder="1" applyAlignment="1">
      <alignment horizontal="left" vertical="center" wrapText="1"/>
    </xf>
    <xf numFmtId="0" fontId="0" fillId="0" borderId="8"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9" borderId="8" xfId="0" applyFill="1" applyBorder="1" applyAlignment="1" applyProtection="1">
      <alignment horizontal="left" vertical="center" wrapText="1"/>
    </xf>
    <xf numFmtId="0" fontId="0" fillId="9" borderId="3" xfId="0" applyFill="1" applyBorder="1" applyAlignment="1" applyProtection="1">
      <alignment horizontal="left" vertical="center" wrapText="1"/>
    </xf>
    <xf numFmtId="0" fontId="0" fillId="9" borderId="4" xfId="0" applyFill="1" applyBorder="1" applyAlignment="1" applyProtection="1">
      <alignment horizontal="left" vertical="center" wrapText="1"/>
    </xf>
    <xf numFmtId="0" fontId="0" fillId="9" borderId="8" xfId="0" applyFill="1" applyBorder="1" applyAlignment="1" applyProtection="1">
      <alignment vertical="center" wrapText="1"/>
    </xf>
    <xf numFmtId="0" fontId="0" fillId="9" borderId="3" xfId="0" applyFill="1" applyBorder="1" applyAlignment="1" applyProtection="1">
      <alignment vertical="center" wrapText="1"/>
    </xf>
    <xf numFmtId="0" fontId="0" fillId="9" borderId="4" xfId="0" applyFill="1" applyBorder="1" applyAlignment="1" applyProtection="1">
      <alignment vertical="center" wrapText="1"/>
    </xf>
    <xf numFmtId="0" fontId="0" fillId="0" borderId="8"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94" fillId="22" borderId="126" xfId="0" applyFont="1" applyFill="1" applyBorder="1" applyAlignment="1">
      <alignment vertical="center" wrapText="1"/>
    </xf>
    <xf numFmtId="0" fontId="94" fillId="22" borderId="0" xfId="0" applyFont="1" applyFill="1" applyBorder="1" applyAlignment="1">
      <alignment vertical="center" wrapText="1"/>
    </xf>
    <xf numFmtId="0" fontId="94" fillId="22" borderId="43" xfId="0" applyFont="1" applyFill="1" applyBorder="1" applyAlignment="1">
      <alignment vertical="center" wrapText="1"/>
    </xf>
    <xf numFmtId="0" fontId="0" fillId="0" borderId="32" xfId="0" applyBorder="1" applyAlignment="1" applyProtection="1">
      <alignment vertical="center" wrapText="1"/>
    </xf>
    <xf numFmtId="0" fontId="60" fillId="4" borderId="24" xfId="0" applyFont="1" applyFill="1" applyBorder="1" applyAlignment="1" applyProtection="1">
      <alignment horizontal="left" vertical="center" wrapText="1"/>
    </xf>
    <xf numFmtId="0" fontId="60" fillId="4" borderId="16" xfId="0" applyFont="1" applyFill="1" applyBorder="1" applyAlignment="1" applyProtection="1">
      <alignment horizontal="left" vertical="center" wrapText="1"/>
    </xf>
    <xf numFmtId="0" fontId="60" fillId="4" borderId="17" xfId="0" applyFont="1" applyFill="1" applyBorder="1" applyAlignment="1" applyProtection="1">
      <alignment horizontal="left" vertical="center" wrapText="1"/>
    </xf>
    <xf numFmtId="0" fontId="60" fillId="4" borderId="24" xfId="0" applyFont="1" applyFill="1" applyBorder="1" applyAlignment="1" applyProtection="1">
      <alignment vertical="center" wrapText="1"/>
    </xf>
    <xf numFmtId="0" fontId="60" fillId="4" borderId="16" xfId="0" applyFont="1" applyFill="1" applyBorder="1" applyAlignment="1" applyProtection="1">
      <alignment vertical="center" wrapText="1"/>
    </xf>
    <xf numFmtId="0" fontId="60" fillId="4" borderId="17" xfId="0" applyFont="1" applyFill="1" applyBorder="1" applyAlignment="1" applyProtection="1">
      <alignment vertical="center" wrapText="1"/>
    </xf>
    <xf numFmtId="0" fontId="0" fillId="0" borderId="8"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7" fillId="0" borderId="0" xfId="0" applyFont="1" applyAlignment="1">
      <alignment horizontal="left" vertical="center" wrapText="1"/>
    </xf>
    <xf numFmtId="0" fontId="0" fillId="4" borderId="8" xfId="0" applyFill="1" applyBorder="1" applyAlignment="1" applyProtection="1">
      <alignment vertical="center"/>
    </xf>
    <xf numFmtId="0" fontId="0" fillId="4" borderId="3" xfId="0" applyFill="1" applyBorder="1" applyAlignment="1" applyProtection="1">
      <alignment vertical="center"/>
    </xf>
    <xf numFmtId="0" fontId="0" fillId="4" borderId="4" xfId="0" applyFill="1" applyBorder="1" applyAlignment="1" applyProtection="1">
      <alignment vertical="center"/>
    </xf>
    <xf numFmtId="0" fontId="31" fillId="0" borderId="31" xfId="0" applyFont="1" applyBorder="1" applyAlignment="1" applyProtection="1">
      <alignment vertical="center" wrapText="1"/>
    </xf>
    <xf numFmtId="0" fontId="6" fillId="0" borderId="31" xfId="0" applyFont="1" applyBorder="1" applyAlignment="1" applyProtection="1">
      <alignment vertical="center" wrapText="1"/>
    </xf>
    <xf numFmtId="0" fontId="6" fillId="0" borderId="0" xfId="0" applyFont="1" applyBorder="1" applyAlignment="1" applyProtection="1">
      <alignment vertical="center" wrapText="1"/>
    </xf>
    <xf numFmtId="0" fontId="0" fillId="0" borderId="6" xfId="0" applyBorder="1" applyAlignment="1">
      <alignment horizontal="center" vertical="center"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90" fillId="0" borderId="14" xfId="0" applyFont="1" applyBorder="1" applyAlignment="1">
      <alignment vertical="center"/>
    </xf>
    <xf numFmtId="0" fontId="90" fillId="0" borderId="76" xfId="0" applyFont="1" applyBorder="1" applyAlignment="1">
      <alignment vertical="center"/>
    </xf>
    <xf numFmtId="0" fontId="91" fillId="0" borderId="28" xfId="0" applyFont="1" applyBorder="1" applyAlignment="1">
      <alignment horizontal="center" vertical="center"/>
    </xf>
    <xf numFmtId="0" fontId="4" fillId="0" borderId="30" xfId="0" applyFont="1" applyBorder="1" applyAlignment="1">
      <alignment vertical="center"/>
    </xf>
    <xf numFmtId="0" fontId="90" fillId="0" borderId="114" xfId="0" applyFont="1" applyBorder="1" applyAlignment="1">
      <alignment horizontal="center" vertical="center"/>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0" fillId="0" borderId="0" xfId="0" applyAlignment="1">
      <alignment horizontal="left" vertical="center" wrapText="1"/>
    </xf>
    <xf numFmtId="0" fontId="46" fillId="10" borderId="0" xfId="0" applyFont="1" applyFill="1" applyAlignment="1">
      <alignment horizontal="center" vertical="center"/>
    </xf>
    <xf numFmtId="0" fontId="15" fillId="0" borderId="1" xfId="0" applyFont="1" applyBorder="1" applyAlignment="1" applyProtection="1">
      <alignment vertical="center"/>
    </xf>
    <xf numFmtId="0" fontId="15" fillId="0" borderId="0" xfId="0" applyFont="1" applyBorder="1" applyAlignment="1" applyProtection="1">
      <alignment vertical="center"/>
    </xf>
    <xf numFmtId="0" fontId="12" fillId="2" borderId="62" xfId="0" applyFont="1" applyFill="1" applyBorder="1" applyAlignment="1" applyProtection="1">
      <alignment vertical="center"/>
    </xf>
    <xf numFmtId="0" fontId="12" fillId="2" borderId="63" xfId="0" applyFont="1" applyFill="1" applyBorder="1" applyAlignment="1" applyProtection="1">
      <alignment vertical="center"/>
    </xf>
    <xf numFmtId="0" fontId="12" fillId="2" borderId="64" xfId="0" applyFont="1" applyFill="1" applyBorder="1" applyAlignment="1" applyProtection="1">
      <alignment vertical="center"/>
    </xf>
    <xf numFmtId="0" fontId="10" fillId="0" borderId="1" xfId="0" applyFont="1" applyBorder="1" applyAlignment="1" applyProtection="1">
      <alignment vertical="center"/>
    </xf>
    <xf numFmtId="0" fontId="103" fillId="14" borderId="122" xfId="0" applyFont="1" applyFill="1" applyBorder="1" applyAlignment="1">
      <alignment vertical="center" wrapText="1"/>
    </xf>
    <xf numFmtId="0" fontId="103" fillId="14" borderId="30" xfId="0" applyFont="1" applyFill="1" applyBorder="1" applyAlignment="1">
      <alignment vertical="center" wrapText="1"/>
    </xf>
    <xf numFmtId="0" fontId="103" fillId="14" borderId="46" xfId="0" applyFont="1" applyFill="1" applyBorder="1" applyAlignment="1">
      <alignment vertical="center" wrapText="1"/>
    </xf>
    <xf numFmtId="0" fontId="95" fillId="28" borderId="65" xfId="0" applyFont="1" applyFill="1" applyBorder="1" applyAlignment="1">
      <alignment vertical="center" wrapText="1"/>
    </xf>
    <xf numFmtId="0" fontId="95" fillId="28" borderId="66" xfId="0" applyFont="1" applyFill="1" applyBorder="1" applyAlignment="1">
      <alignment vertical="center" wrapText="1"/>
    </xf>
    <xf numFmtId="0" fontId="95" fillId="28" borderId="67" xfId="0" applyFont="1" applyFill="1" applyBorder="1" applyAlignment="1">
      <alignment vertical="center" wrapText="1"/>
    </xf>
    <xf numFmtId="0" fontId="9" fillId="0" borderId="0" xfId="0" applyFont="1" applyAlignment="1">
      <alignment horizontal="left" vertical="center"/>
    </xf>
    <xf numFmtId="0" fontId="31" fillId="14" borderId="8" xfId="0" applyFont="1" applyFill="1" applyBorder="1" applyAlignment="1">
      <alignment horizontal="left" vertical="center" wrapText="1"/>
    </xf>
    <xf numFmtId="0" fontId="31" fillId="14" borderId="3" xfId="0" applyFont="1" applyFill="1" applyBorder="1" applyAlignment="1">
      <alignment horizontal="left" vertical="center" wrapText="1"/>
    </xf>
    <xf numFmtId="0" fontId="31" fillId="14" borderId="4" xfId="0" applyFont="1" applyFill="1" applyBorder="1" applyAlignment="1">
      <alignment horizontal="left" vertical="center" wrapText="1"/>
    </xf>
    <xf numFmtId="0" fontId="94" fillId="0" borderId="0" xfId="0" applyFont="1" applyAlignment="1">
      <alignment vertical="center" wrapText="1"/>
    </xf>
    <xf numFmtId="0" fontId="75" fillId="28" borderId="0" xfId="0" applyFont="1" applyFill="1" applyBorder="1" applyAlignment="1">
      <alignment vertical="center" wrapText="1"/>
    </xf>
    <xf numFmtId="0" fontId="0" fillId="0" borderId="0" xfId="0" applyAlignment="1" applyProtection="1">
      <alignment horizontal="center" vertical="center"/>
    </xf>
    <xf numFmtId="0" fontId="4" fillId="0" borderId="0" xfId="0" applyFont="1" applyAlignment="1" applyProtection="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97" xfId="0" applyBorder="1" applyAlignment="1" applyProtection="1">
      <alignment horizontal="center" vertical="center"/>
    </xf>
    <xf numFmtId="0" fontId="0" fillId="0" borderId="124" xfId="0"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9" fillId="0" borderId="0" xfId="0" applyFont="1" applyAlignment="1">
      <alignment horizontal="right" vertical="center"/>
    </xf>
    <xf numFmtId="0" fontId="10" fillId="0" borderId="0" xfId="0" applyFont="1" applyBorder="1" applyAlignment="1" applyProtection="1">
      <alignment vertical="center"/>
    </xf>
    <xf numFmtId="0" fontId="7" fillId="0" borderId="0" xfId="0" applyFont="1" applyAlignment="1">
      <alignment vertical="center" wrapText="1"/>
    </xf>
    <xf numFmtId="0" fontId="101" fillId="0" borderId="0" xfId="0" applyFont="1" applyAlignment="1">
      <alignment vertical="center" wrapText="1"/>
    </xf>
    <xf numFmtId="0" fontId="0" fillId="0" borderId="0" xfId="0" applyFont="1" applyAlignment="1">
      <alignment horizontal="left" vertical="center" wrapText="1"/>
    </xf>
    <xf numFmtId="0" fontId="7" fillId="14" borderId="27" xfId="0" applyFont="1" applyFill="1" applyBorder="1" applyAlignment="1">
      <alignment vertical="center" wrapText="1"/>
    </xf>
    <xf numFmtId="0" fontId="7" fillId="14" borderId="28" xfId="0" applyFont="1" applyFill="1" applyBorder="1" applyAlignment="1">
      <alignment vertical="center" wrapText="1"/>
    </xf>
    <xf numFmtId="0" fontId="7" fillId="14" borderId="29" xfId="0" applyFont="1" applyFill="1" applyBorder="1" applyAlignment="1">
      <alignment vertical="center" wrapText="1"/>
    </xf>
    <xf numFmtId="0" fontId="29" fillId="14" borderId="27" xfId="0" applyFont="1" applyFill="1" applyBorder="1" applyAlignment="1">
      <alignment horizontal="center" vertical="center"/>
    </xf>
    <xf numFmtId="0" fontId="29" fillId="14" borderId="29"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46" xfId="0" applyFont="1" applyFill="1" applyBorder="1" applyAlignment="1">
      <alignment horizontal="center" vertical="center"/>
    </xf>
    <xf numFmtId="0" fontId="115" fillId="0" borderId="28" xfId="0" applyFont="1" applyBorder="1" applyAlignment="1">
      <alignment horizontal="center" vertical="top"/>
    </xf>
    <xf numFmtId="0" fontId="0" fillId="4" borderId="55"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33" xfId="0" applyFill="1" applyBorder="1" applyAlignment="1" applyProtection="1">
      <alignment horizontal="center" vertical="center"/>
    </xf>
    <xf numFmtId="0" fontId="55" fillId="28" borderId="9" xfId="0" applyFont="1" applyFill="1" applyBorder="1" applyAlignment="1">
      <alignment vertical="center" wrapText="1"/>
    </xf>
    <xf numFmtId="0" fontId="55" fillId="28" borderId="31" xfId="0" applyFont="1" applyFill="1" applyBorder="1" applyAlignment="1">
      <alignment vertical="center" wrapText="1"/>
    </xf>
    <xf numFmtId="0" fontId="55" fillId="28" borderId="11" xfId="0" applyFont="1" applyFill="1" applyBorder="1" applyAlignment="1">
      <alignment vertical="center" wrapText="1"/>
    </xf>
    <xf numFmtId="0" fontId="0" fillId="2" borderId="3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29"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9" fillId="0" borderId="11" xfId="0" applyFont="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0" fillId="0" borderId="0" xfId="0" applyFont="1" applyAlignment="1" applyProtection="1">
      <alignment vertical="center"/>
    </xf>
    <xf numFmtId="0" fontId="11" fillId="0" borderId="6" xfId="0" applyFont="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42" fillId="0" borderId="0" xfId="0" applyFont="1" applyAlignment="1" applyProtection="1">
      <alignment vertical="center" wrapText="1"/>
    </xf>
    <xf numFmtId="0" fontId="21" fillId="5" borderId="8" xfId="0" applyFont="1" applyFill="1" applyBorder="1" applyAlignment="1" applyProtection="1">
      <alignment horizontal="center" vertical="center"/>
    </xf>
    <xf numFmtId="0" fontId="21" fillId="5" borderId="3" xfId="0" applyFont="1" applyFill="1" applyBorder="1" applyAlignment="1" applyProtection="1">
      <alignment horizontal="center" vertical="center"/>
    </xf>
    <xf numFmtId="0" fontId="21" fillId="5" borderId="4" xfId="0" applyFont="1" applyFill="1" applyBorder="1" applyAlignment="1" applyProtection="1">
      <alignment horizontal="center" vertical="center"/>
    </xf>
    <xf numFmtId="0" fontId="21" fillId="5" borderId="8" xfId="0" applyFont="1" applyFill="1" applyBorder="1" applyAlignment="1" applyProtection="1">
      <alignment vertical="center"/>
    </xf>
    <xf numFmtId="0" fontId="21" fillId="5" borderId="3" xfId="0" applyFont="1" applyFill="1" applyBorder="1" applyAlignment="1" applyProtection="1">
      <alignment vertical="center"/>
    </xf>
    <xf numFmtId="0" fontId="21" fillId="5" borderId="4" xfId="0" applyFont="1" applyFill="1" applyBorder="1" applyAlignment="1" applyProtection="1">
      <alignment vertical="center"/>
    </xf>
    <xf numFmtId="0" fontId="13" fillId="3" borderId="24" xfId="0" applyFont="1" applyFill="1" applyBorder="1" applyAlignment="1" applyProtection="1">
      <alignment vertical="center" wrapText="1"/>
    </xf>
    <xf numFmtId="0" fontId="13" fillId="3" borderId="34" xfId="0" applyFont="1" applyFill="1" applyBorder="1" applyAlignment="1" applyProtection="1">
      <alignment vertical="center" wrapText="1"/>
    </xf>
    <xf numFmtId="0" fontId="13" fillId="3" borderId="15" xfId="0" applyFont="1" applyFill="1" applyBorder="1" applyAlignment="1" applyProtection="1">
      <alignment vertical="center" wrapText="1"/>
    </xf>
    <xf numFmtId="0" fontId="13" fillId="3" borderId="16" xfId="0" applyFont="1" applyFill="1" applyBorder="1" applyAlignment="1" applyProtection="1">
      <alignment vertical="center" wrapText="1"/>
    </xf>
    <xf numFmtId="0" fontId="13" fillId="3" borderId="17" xfId="0" applyFont="1" applyFill="1" applyBorder="1" applyAlignment="1" applyProtection="1">
      <alignment vertical="center" wrapText="1"/>
    </xf>
    <xf numFmtId="0" fontId="42" fillId="0" borderId="31" xfId="0" applyFont="1" applyBorder="1" applyAlignment="1" applyProtection="1">
      <alignment vertical="center" wrapText="1"/>
    </xf>
    <xf numFmtId="0" fontId="47" fillId="4" borderId="0" xfId="0" applyFont="1" applyFill="1" applyAlignment="1" applyProtection="1">
      <alignment vertical="center" wrapText="1"/>
    </xf>
    <xf numFmtId="0" fontId="47" fillId="4" borderId="1" xfId="0" applyFont="1" applyFill="1" applyBorder="1" applyAlignment="1" applyProtection="1">
      <alignment vertical="center" wrapText="1"/>
    </xf>
    <xf numFmtId="0" fontId="19" fillId="0" borderId="5"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9" xfId="0" applyFont="1" applyBorder="1" applyAlignment="1" applyProtection="1">
      <alignment horizontal="center" vertical="center"/>
    </xf>
    <xf numFmtId="0" fontId="11" fillId="0" borderId="70" xfId="0" applyFont="1" applyBorder="1" applyAlignment="1" applyProtection="1">
      <alignment horizontal="center" vertical="center"/>
    </xf>
    <xf numFmtId="0" fontId="7" fillId="0" borderId="27"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4" fillId="0" borderId="82" xfId="0" applyFont="1" applyBorder="1" applyAlignment="1" applyProtection="1">
      <alignment horizontal="left" vertical="center" wrapText="1"/>
    </xf>
    <xf numFmtId="0" fontId="4" fillId="0" borderId="83" xfId="0" applyFont="1" applyBorder="1" applyAlignment="1" applyProtection="1">
      <alignment horizontal="left" vertical="center" wrapText="1"/>
    </xf>
    <xf numFmtId="0" fontId="9" fillId="0" borderId="0" xfId="0" applyFont="1" applyBorder="1" applyAlignment="1" applyProtection="1">
      <alignment horizontal="right" vertical="center"/>
    </xf>
    <xf numFmtId="181" fontId="8" fillId="12" borderId="27" xfId="0" applyNumberFormat="1" applyFont="1" applyFill="1" applyBorder="1" applyAlignment="1" applyProtection="1">
      <alignment horizontal="center" vertical="center" wrapText="1"/>
    </xf>
    <xf numFmtId="181" fontId="8" fillId="12" borderId="28" xfId="0" applyNumberFormat="1" applyFont="1" applyFill="1" applyBorder="1" applyAlignment="1" applyProtection="1">
      <alignment horizontal="center" vertical="center" wrapText="1"/>
    </xf>
    <xf numFmtId="181" fontId="8" fillId="12" borderId="29" xfId="0" applyNumberFormat="1" applyFont="1" applyFill="1" applyBorder="1" applyAlignment="1" applyProtection="1">
      <alignment horizontal="center" vertical="center" wrapText="1"/>
    </xf>
    <xf numFmtId="182" fontId="7" fillId="0" borderId="6" xfId="0" applyNumberFormat="1" applyFont="1" applyBorder="1" applyAlignment="1" applyProtection="1">
      <alignment horizontal="center" vertical="center"/>
      <protection locked="0"/>
    </xf>
    <xf numFmtId="182" fontId="7" fillId="0" borderId="7"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7" borderId="9" xfId="0" applyFont="1" applyFill="1" applyBorder="1" applyAlignment="1" applyProtection="1">
      <alignment vertical="center" wrapText="1"/>
    </xf>
    <xf numFmtId="0" fontId="4" fillId="7" borderId="31" xfId="0" applyFont="1" applyFill="1" applyBorder="1" applyAlignment="1" applyProtection="1">
      <alignment vertical="center" wrapText="1"/>
    </xf>
    <xf numFmtId="0" fontId="4" fillId="7" borderId="41" xfId="0" applyFont="1" applyFill="1" applyBorder="1" applyAlignment="1" applyProtection="1">
      <alignment vertical="center" wrapText="1"/>
    </xf>
    <xf numFmtId="0" fontId="4" fillId="7" borderId="55" xfId="0" applyFont="1" applyFill="1" applyBorder="1" applyAlignment="1" applyProtection="1">
      <alignment vertical="center" wrapText="1"/>
    </xf>
    <xf numFmtId="0" fontId="4" fillId="7" borderId="0" xfId="0" applyFont="1" applyFill="1" applyBorder="1" applyAlignment="1" applyProtection="1">
      <alignment vertical="center" wrapText="1"/>
    </xf>
    <xf numFmtId="0" fontId="4" fillId="7" borderId="43" xfId="0" applyFont="1" applyFill="1" applyBorder="1" applyAlignment="1" applyProtection="1">
      <alignment vertical="center" wrapText="1"/>
    </xf>
    <xf numFmtId="0" fontId="4" fillId="0" borderId="82" xfId="0" applyFont="1" applyBorder="1" applyAlignment="1" applyProtection="1">
      <alignment vertical="center" wrapText="1"/>
    </xf>
    <xf numFmtId="0" fontId="4" fillId="0" borderId="82" xfId="0" applyFont="1" applyBorder="1" applyAlignment="1" applyProtection="1">
      <alignment vertical="center"/>
    </xf>
    <xf numFmtId="0" fontId="4" fillId="0" borderId="83" xfId="0" applyFont="1" applyBorder="1" applyAlignment="1" applyProtection="1">
      <alignment vertical="center"/>
    </xf>
    <xf numFmtId="0" fontId="4" fillId="0" borderId="83" xfId="0" applyFont="1" applyBorder="1" applyAlignment="1" applyProtection="1">
      <alignment vertical="center" wrapText="1"/>
    </xf>
    <xf numFmtId="0" fontId="4" fillId="12" borderId="31" xfId="0" applyFont="1" applyFill="1" applyBorder="1" applyAlignment="1" applyProtection="1">
      <alignment vertical="center" wrapText="1"/>
    </xf>
    <xf numFmtId="0" fontId="4" fillId="12" borderId="11" xfId="0" applyFont="1" applyFill="1" applyBorder="1" applyAlignment="1" applyProtection="1">
      <alignment vertical="center" wrapText="1"/>
    </xf>
    <xf numFmtId="0" fontId="4" fillId="0" borderId="0" xfId="0" applyFont="1" applyAlignment="1" applyProtection="1">
      <alignment horizontal="left" vertical="center"/>
    </xf>
    <xf numFmtId="0" fontId="9" fillId="0" borderId="8" xfId="0" applyFont="1" applyBorder="1" applyAlignment="1" applyProtection="1">
      <alignment horizontal="center" vertical="center"/>
    </xf>
    <xf numFmtId="0" fontId="9" fillId="0" borderId="3" xfId="0" applyFont="1" applyBorder="1" applyAlignment="1" applyProtection="1">
      <alignment horizontal="center" vertical="center"/>
    </xf>
    <xf numFmtId="0" fontId="7" fillId="0" borderId="2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6" xfId="0" applyFont="1" applyBorder="1" applyAlignment="1" applyProtection="1">
      <alignment horizontal="center" vertical="center"/>
    </xf>
    <xf numFmtId="0" fontId="11" fillId="0" borderId="25"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26" xfId="0" applyFont="1" applyBorder="1" applyAlignment="1" applyProtection="1">
      <alignment horizontal="center" vertical="center"/>
    </xf>
    <xf numFmtId="0" fontId="4" fillId="12" borderId="99" xfId="0" applyFont="1" applyFill="1" applyBorder="1" applyAlignment="1" applyProtection="1">
      <alignment vertical="center" wrapText="1"/>
    </xf>
    <xf numFmtId="0" fontId="4" fillId="12" borderId="100" xfId="0" applyFont="1" applyFill="1" applyBorder="1" applyAlignment="1" applyProtection="1">
      <alignment vertical="center" wrapText="1"/>
    </xf>
    <xf numFmtId="0" fontId="4" fillId="12" borderId="82" xfId="0" applyFont="1" applyFill="1" applyBorder="1" applyAlignment="1" applyProtection="1">
      <alignment vertical="center" wrapText="1"/>
    </xf>
    <xf numFmtId="0" fontId="4" fillId="12" borderId="83" xfId="0" applyFont="1" applyFill="1" applyBorder="1" applyAlignment="1" applyProtection="1">
      <alignment vertical="center" wrapText="1"/>
    </xf>
    <xf numFmtId="0" fontId="7" fillId="0" borderId="8"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16" fillId="0" borderId="5" xfId="0" applyFont="1" applyBorder="1" applyAlignment="1" applyProtection="1">
      <alignment vertical="center"/>
    </xf>
    <xf numFmtId="0" fontId="10" fillId="0" borderId="0" xfId="0" applyFont="1" applyAlignment="1" applyProtection="1"/>
    <xf numFmtId="0" fontId="10" fillId="0" borderId="1" xfId="0" applyFont="1" applyBorder="1" applyAlignment="1" applyProtection="1"/>
    <xf numFmtId="0" fontId="7" fillId="0" borderId="9"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4" fillId="0" borderId="0" xfId="0" applyFont="1" applyAlignment="1" applyProtection="1">
      <alignment vertical="center" wrapText="1"/>
    </xf>
    <xf numFmtId="0" fontId="12" fillId="12" borderId="8" xfId="0" applyFont="1" applyFill="1" applyBorder="1" applyAlignment="1" applyProtection="1">
      <alignment horizontal="center" vertical="center"/>
    </xf>
    <xf numFmtId="0" fontId="12" fillId="12" borderId="4" xfId="0" applyFont="1" applyFill="1" applyBorder="1" applyAlignment="1" applyProtection="1">
      <alignment horizontal="center" vertical="center"/>
    </xf>
    <xf numFmtId="0" fontId="7" fillId="0" borderId="5" xfId="0" applyFont="1" applyBorder="1" applyAlignment="1" applyProtection="1">
      <alignment horizontal="center" vertical="center"/>
      <protection locked="0"/>
    </xf>
    <xf numFmtId="10" fontId="7" fillId="0" borderId="6" xfId="2" applyNumberFormat="1" applyFont="1" applyBorder="1" applyAlignment="1" applyProtection="1">
      <alignment horizontal="center" vertical="center"/>
      <protection locked="0"/>
    </xf>
    <xf numFmtId="10" fontId="7" fillId="0" borderId="7" xfId="2" applyNumberFormat="1" applyFont="1" applyBorder="1" applyAlignment="1" applyProtection="1">
      <alignment horizontal="center" vertical="center"/>
      <protection locked="0"/>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9" fontId="7" fillId="3" borderId="6" xfId="0" applyNumberFormat="1" applyFont="1" applyFill="1" applyBorder="1" applyAlignment="1" applyProtection="1">
      <alignment horizontal="center" vertical="center"/>
    </xf>
    <xf numFmtId="0" fontId="6" fillId="3" borderId="5" xfId="0" applyFont="1" applyFill="1" applyBorder="1" applyAlignment="1" applyProtection="1">
      <alignment vertical="center"/>
    </xf>
    <xf numFmtId="0" fontId="15" fillId="0" borderId="0" xfId="0" applyFont="1" applyBorder="1" applyAlignment="1" applyProtection="1">
      <alignment horizontal="center" vertical="center"/>
    </xf>
    <xf numFmtId="180" fontId="8" fillId="12" borderId="27" xfId="0" applyNumberFormat="1" applyFont="1" applyFill="1" applyBorder="1" applyAlignment="1" applyProtection="1">
      <alignment horizontal="center" vertical="center"/>
    </xf>
    <xf numFmtId="180" fontId="8" fillId="12" borderId="28" xfId="0" applyNumberFormat="1" applyFont="1" applyFill="1" applyBorder="1" applyAlignment="1" applyProtection="1">
      <alignment horizontal="center" vertical="center"/>
    </xf>
    <xf numFmtId="180" fontId="8" fillId="12" borderId="29" xfId="0" applyNumberFormat="1" applyFont="1" applyFill="1" applyBorder="1" applyAlignment="1" applyProtection="1">
      <alignment horizontal="center" vertical="center"/>
    </xf>
    <xf numFmtId="0" fontId="2" fillId="2" borderId="62" xfId="0" applyFont="1" applyFill="1" applyBorder="1" applyAlignment="1" applyProtection="1">
      <alignment vertical="center"/>
    </xf>
    <xf numFmtId="0" fontId="2" fillId="2" borderId="63" xfId="0" applyFont="1" applyFill="1" applyBorder="1" applyAlignment="1" applyProtection="1">
      <alignment vertical="center"/>
    </xf>
    <xf numFmtId="0" fontId="2" fillId="2" borderId="64" xfId="0" applyFont="1" applyFill="1" applyBorder="1" applyAlignment="1" applyProtection="1">
      <alignment vertical="center"/>
    </xf>
    <xf numFmtId="0" fontId="7" fillId="0" borderId="5"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4" xfId="0" applyFont="1" applyBorder="1" applyAlignment="1" applyProtection="1">
      <alignment horizontal="right" vertical="center"/>
    </xf>
    <xf numFmtId="0" fontId="8" fillId="0" borderId="16" xfId="0" applyFont="1" applyBorder="1" applyAlignment="1" applyProtection="1">
      <alignment horizontal="right"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27" fillId="0" borderId="30" xfId="0" applyFont="1" applyBorder="1" applyAlignment="1" applyProtection="1">
      <alignment wrapText="1"/>
    </xf>
    <xf numFmtId="0" fontId="27" fillId="0" borderId="30" xfId="0" applyFont="1" applyBorder="1" applyAlignment="1" applyProtection="1"/>
    <xf numFmtId="178" fontId="8" fillId="12" borderId="32" xfId="0" applyNumberFormat="1" applyFont="1" applyFill="1" applyBorder="1" applyAlignment="1" applyProtection="1">
      <alignment horizontal="center" vertical="center"/>
    </xf>
    <xf numFmtId="178" fontId="8" fillId="12" borderId="4" xfId="0" applyNumberFormat="1" applyFont="1" applyFill="1" applyBorder="1" applyAlignment="1" applyProtection="1">
      <alignment horizontal="center" vertical="center"/>
    </xf>
    <xf numFmtId="179" fontId="8" fillId="12" borderId="32" xfId="0" applyNumberFormat="1" applyFont="1" applyFill="1" applyBorder="1" applyAlignment="1" applyProtection="1">
      <alignment horizontal="center" vertical="center"/>
    </xf>
    <xf numFmtId="179" fontId="8" fillId="12" borderId="4" xfId="0" applyNumberFormat="1" applyFont="1" applyFill="1" applyBorder="1" applyAlignment="1" applyProtection="1">
      <alignment horizontal="center" vertical="center"/>
    </xf>
    <xf numFmtId="0" fontId="4" fillId="7" borderId="40" xfId="0" applyFont="1" applyFill="1" applyBorder="1" applyAlignment="1" applyProtection="1">
      <alignment vertical="top" wrapText="1"/>
    </xf>
    <xf numFmtId="0" fontId="4" fillId="7" borderId="42" xfId="0" applyFont="1" applyFill="1" applyBorder="1" applyAlignment="1" applyProtection="1">
      <alignment vertical="top" wrapText="1"/>
    </xf>
    <xf numFmtId="0" fontId="76" fillId="0" borderId="0" xfId="0" applyFont="1" applyBorder="1" applyAlignment="1">
      <alignment vertical="center"/>
    </xf>
    <xf numFmtId="0" fontId="33" fillId="26" borderId="3" xfId="0" applyFont="1" applyFill="1" applyBorder="1" applyAlignment="1">
      <alignment horizontal="center" vertical="center"/>
    </xf>
    <xf numFmtId="0" fontId="33" fillId="26" borderId="107" xfId="0" applyFont="1" applyFill="1" applyBorder="1" applyAlignment="1">
      <alignment horizontal="center" vertical="center"/>
    </xf>
    <xf numFmtId="0" fontId="33" fillId="0" borderId="31" xfId="0" applyFont="1" applyBorder="1" applyAlignment="1">
      <alignment horizontal="left" vertical="center" wrapText="1"/>
    </xf>
    <xf numFmtId="0" fontId="33" fillId="0" borderId="41" xfId="0" applyFont="1" applyBorder="1" applyAlignment="1">
      <alignment horizontal="left" vertical="center" wrapText="1"/>
    </xf>
    <xf numFmtId="0" fontId="33" fillId="0" borderId="75" xfId="0" applyFont="1" applyBorder="1" applyAlignment="1">
      <alignment horizontal="left" vertical="center" wrapText="1"/>
    </xf>
    <xf numFmtId="0" fontId="33" fillId="0" borderId="85" xfId="0" applyFont="1" applyBorder="1" applyAlignment="1">
      <alignment horizontal="left" vertical="center" wrapText="1"/>
    </xf>
    <xf numFmtId="0" fontId="33" fillId="17" borderId="8" xfId="0" applyFont="1" applyFill="1" applyBorder="1" applyAlignment="1">
      <alignment horizontal="left" vertical="center"/>
    </xf>
    <xf numFmtId="0" fontId="33" fillId="17" borderId="3" xfId="0" applyFont="1" applyFill="1" applyBorder="1" applyAlignment="1">
      <alignment horizontal="left" vertical="center"/>
    </xf>
    <xf numFmtId="0" fontId="33" fillId="17" borderId="4" xfId="0" applyFont="1" applyFill="1" applyBorder="1" applyAlignment="1">
      <alignment horizontal="left" vertical="center"/>
    </xf>
    <xf numFmtId="0" fontId="33" fillId="6" borderId="1" xfId="0" applyFont="1" applyFill="1" applyBorder="1" applyAlignment="1">
      <alignment horizontal="center" vertical="center"/>
    </xf>
    <xf numFmtId="0" fontId="33" fillId="2" borderId="126" xfId="0" applyFont="1" applyFill="1" applyBorder="1" applyAlignment="1">
      <alignment vertical="center" wrapText="1"/>
    </xf>
    <xf numFmtId="0" fontId="33" fillId="2" borderId="0" xfId="0" applyFont="1" applyFill="1" applyBorder="1" applyAlignment="1">
      <alignment vertical="center" wrapText="1"/>
    </xf>
    <xf numFmtId="0" fontId="33" fillId="2" borderId="43" xfId="0" applyFont="1" applyFill="1" applyBorder="1" applyAlignment="1">
      <alignment vertical="center" wrapText="1"/>
    </xf>
    <xf numFmtId="0" fontId="41" fillId="12" borderId="126" xfId="0" applyFont="1" applyFill="1" applyBorder="1" applyAlignment="1">
      <alignment vertical="center" wrapText="1"/>
    </xf>
    <xf numFmtId="0" fontId="41" fillId="12" borderId="0" xfId="0" applyFont="1" applyFill="1" applyBorder="1" applyAlignment="1">
      <alignment vertical="center" wrapText="1"/>
    </xf>
    <xf numFmtId="0" fontId="41" fillId="12" borderId="43" xfId="0" applyFont="1" applyFill="1" applyBorder="1" applyAlignment="1">
      <alignment vertical="center" wrapText="1"/>
    </xf>
    <xf numFmtId="0" fontId="33" fillId="2" borderId="126"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43" xfId="0" applyFont="1" applyFill="1" applyBorder="1" applyAlignment="1">
      <alignment horizontal="left" vertical="center" wrapText="1"/>
    </xf>
    <xf numFmtId="0" fontId="41" fillId="12" borderId="126" xfId="0" applyFont="1" applyFill="1" applyBorder="1" applyAlignment="1">
      <alignment horizontal="left" vertical="center" wrapText="1"/>
    </xf>
    <xf numFmtId="0" fontId="41" fillId="12" borderId="0" xfId="0" applyFont="1" applyFill="1" applyBorder="1" applyAlignment="1">
      <alignment horizontal="left" vertical="center" wrapText="1"/>
    </xf>
    <xf numFmtId="0" fontId="41" fillId="12" borderId="43" xfId="0" applyFont="1" applyFill="1" applyBorder="1" applyAlignment="1">
      <alignment horizontal="left" vertical="center" wrapText="1"/>
    </xf>
    <xf numFmtId="0" fontId="48" fillId="10" borderId="0" xfId="0" applyFont="1" applyFill="1" applyAlignment="1">
      <alignment horizontal="center" vertical="center" textRotation="255"/>
    </xf>
    <xf numFmtId="0" fontId="76" fillId="0" borderId="82" xfId="0" applyFont="1" applyBorder="1" applyAlignment="1">
      <alignment vertical="center"/>
    </xf>
    <xf numFmtId="0" fontId="76" fillId="0" borderId="94" xfId="0" applyFont="1" applyBorder="1" applyAlignment="1">
      <alignment vertical="center"/>
    </xf>
    <xf numFmtId="0" fontId="76" fillId="0" borderId="82" xfId="0" applyFont="1" applyBorder="1" applyAlignment="1">
      <alignment horizontal="left" vertical="center"/>
    </xf>
    <xf numFmtId="0" fontId="45" fillId="0" borderId="0" xfId="0" applyFont="1" applyBorder="1" applyAlignment="1">
      <alignment vertical="center" wrapText="1"/>
    </xf>
    <xf numFmtId="0" fontId="45" fillId="0" borderId="33" xfId="0" applyFont="1" applyBorder="1" applyAlignment="1">
      <alignment vertical="center" wrapText="1"/>
    </xf>
    <xf numFmtId="0" fontId="45" fillId="0" borderId="1" xfId="0" applyFont="1" applyBorder="1" applyAlignment="1">
      <alignment vertical="center" wrapText="1"/>
    </xf>
    <xf numFmtId="0" fontId="45" fillId="0" borderId="2" xfId="0" applyFont="1" applyBorder="1" applyAlignment="1">
      <alignment vertical="center" wrapText="1"/>
    </xf>
    <xf numFmtId="0" fontId="72" fillId="25" borderId="6" xfId="0" applyFont="1" applyFill="1" applyBorder="1" applyAlignment="1">
      <alignment horizontal="center" vertical="center" textRotation="255"/>
    </xf>
    <xf numFmtId="0" fontId="72" fillId="25" borderId="68" xfId="0" applyFont="1" applyFill="1" applyBorder="1" applyAlignment="1">
      <alignment horizontal="center" vertical="center" textRotation="255"/>
    </xf>
    <xf numFmtId="0" fontId="72" fillId="25" borderId="7" xfId="0" applyFont="1" applyFill="1" applyBorder="1" applyAlignment="1">
      <alignment horizontal="center" vertical="center" textRotation="255"/>
    </xf>
    <xf numFmtId="0" fontId="70" fillId="0" borderId="6" xfId="0" applyFont="1" applyBorder="1" applyAlignment="1">
      <alignment horizontal="center" vertical="center" textRotation="255"/>
    </xf>
    <xf numFmtId="0" fontId="70" fillId="0" borderId="68" xfId="0" applyFont="1" applyBorder="1" applyAlignment="1">
      <alignment horizontal="center" vertical="center" textRotation="255"/>
    </xf>
    <xf numFmtId="0" fontId="70" fillId="0" borderId="7" xfId="0" applyFont="1" applyBorder="1" applyAlignment="1">
      <alignment horizontal="center" vertical="center" textRotation="255"/>
    </xf>
    <xf numFmtId="0" fontId="72" fillId="15" borderId="6" xfId="0" applyFont="1" applyFill="1" applyBorder="1" applyAlignment="1">
      <alignment horizontal="center" vertical="center" textRotation="255"/>
    </xf>
    <xf numFmtId="0" fontId="72" fillId="15" borderId="68" xfId="0" applyFont="1" applyFill="1" applyBorder="1" applyAlignment="1">
      <alignment horizontal="center" vertical="center" textRotation="255"/>
    </xf>
    <xf numFmtId="0" fontId="72" fillId="15" borderId="7" xfId="0" applyFont="1" applyFill="1" applyBorder="1" applyAlignment="1">
      <alignment horizontal="center" vertical="center" textRotation="255"/>
    </xf>
    <xf numFmtId="0" fontId="45" fillId="0" borderId="31" xfId="0" applyFont="1" applyBorder="1" applyAlignment="1">
      <alignment vertical="center" wrapText="1"/>
    </xf>
    <xf numFmtId="0" fontId="45" fillId="0" borderId="11" xfId="0" applyFont="1" applyBorder="1" applyAlignment="1">
      <alignment vertical="center" wrapText="1"/>
    </xf>
    <xf numFmtId="0" fontId="72" fillId="24" borderId="6" xfId="0" applyFont="1" applyFill="1" applyBorder="1" applyAlignment="1">
      <alignment horizontal="center" vertical="center" textRotation="255"/>
    </xf>
    <xf numFmtId="0" fontId="72" fillId="24" borderId="68" xfId="0" applyFont="1" applyFill="1" applyBorder="1" applyAlignment="1">
      <alignment horizontal="center" vertical="center" textRotation="255"/>
    </xf>
    <xf numFmtId="0" fontId="72" fillId="24" borderId="7" xfId="0" applyFont="1" applyFill="1" applyBorder="1" applyAlignment="1">
      <alignment horizontal="center" vertical="center" textRotation="255"/>
    </xf>
    <xf numFmtId="0" fontId="70" fillId="0" borderId="55" xfId="0" applyFont="1" applyBorder="1" applyAlignment="1">
      <alignment horizontal="center" vertical="center" textRotation="255"/>
    </xf>
    <xf numFmtId="0" fontId="70" fillId="0" borderId="10" xfId="0" applyFont="1" applyBorder="1" applyAlignment="1">
      <alignment horizontal="center" vertical="center" textRotation="255"/>
    </xf>
    <xf numFmtId="0" fontId="70" fillId="0" borderId="0" xfId="0" applyFont="1" applyBorder="1" applyAlignment="1">
      <alignment vertical="center" wrapText="1"/>
    </xf>
    <xf numFmtId="0" fontId="70" fillId="0" borderId="33" xfId="0" applyFont="1" applyBorder="1" applyAlignment="1">
      <alignment vertical="center" wrapText="1"/>
    </xf>
    <xf numFmtId="0" fontId="70" fillId="0" borderId="1" xfId="0" applyFont="1" applyBorder="1" applyAlignment="1">
      <alignment vertical="center" wrapText="1"/>
    </xf>
    <xf numFmtId="0" fontId="70" fillId="0" borderId="2" xfId="0" applyFont="1" applyBorder="1" applyAlignment="1">
      <alignment vertical="center" wrapText="1"/>
    </xf>
    <xf numFmtId="0" fontId="70" fillId="0" borderId="31" xfId="0" applyFont="1" applyBorder="1" applyAlignment="1">
      <alignment vertical="center" wrapText="1"/>
    </xf>
    <xf numFmtId="0" fontId="70" fillId="0" borderId="11" xfId="0" applyFont="1" applyBorder="1" applyAlignment="1">
      <alignment vertical="center" wrapText="1"/>
    </xf>
    <xf numFmtId="0" fontId="41" fillId="0" borderId="0" xfId="0" applyFont="1" applyAlignment="1">
      <alignment vertical="center"/>
    </xf>
    <xf numFmtId="0" fontId="33" fillId="0" borderId="0" xfId="0" applyFont="1" applyAlignment="1">
      <alignment horizontal="center" vertical="center"/>
    </xf>
    <xf numFmtId="0" fontId="33" fillId="0" borderId="93" xfId="0" applyFont="1" applyBorder="1" applyAlignment="1">
      <alignment horizontal="center" vertical="center"/>
    </xf>
    <xf numFmtId="0" fontId="41" fillId="0" borderId="0" xfId="0" applyFont="1" applyAlignment="1">
      <alignment horizontal="left" vertical="center"/>
    </xf>
    <xf numFmtId="0" fontId="33" fillId="0" borderId="31" xfId="0" applyFont="1" applyBorder="1" applyAlignment="1">
      <alignment horizontal="center" vertical="center"/>
    </xf>
    <xf numFmtId="0" fontId="33" fillId="0" borderId="0" xfId="0" applyFont="1" applyBorder="1" applyAlignment="1">
      <alignment horizontal="center" vertical="center"/>
    </xf>
    <xf numFmtId="0" fontId="33" fillId="0" borderId="96" xfId="0" applyFont="1" applyBorder="1" applyAlignment="1">
      <alignment horizontal="center" vertical="center"/>
    </xf>
    <xf numFmtId="0" fontId="33" fillId="27" borderId="62" xfId="0" applyFont="1" applyFill="1" applyBorder="1" applyAlignment="1">
      <alignment horizontal="center" vertical="center"/>
    </xf>
    <xf numFmtId="0" fontId="33" fillId="27" borderId="63" xfId="0" applyFont="1" applyFill="1" applyBorder="1" applyAlignment="1">
      <alignment horizontal="center" vertical="center"/>
    </xf>
    <xf numFmtId="0" fontId="9" fillId="27" borderId="8" xfId="0" applyFont="1" applyFill="1" applyBorder="1" applyAlignment="1" applyProtection="1">
      <alignment horizontal="center" vertical="center"/>
    </xf>
    <xf numFmtId="0" fontId="9" fillId="27" borderId="3" xfId="0" applyFont="1" applyFill="1" applyBorder="1" applyAlignment="1" applyProtection="1">
      <alignment horizontal="center" vertical="center"/>
    </xf>
    <xf numFmtId="0" fontId="35" fillId="22" borderId="62" xfId="0" applyFont="1" applyFill="1" applyBorder="1" applyAlignment="1" applyProtection="1">
      <alignment vertical="center"/>
      <protection locked="0"/>
    </xf>
    <xf numFmtId="0" fontId="35" fillId="22" borderId="63" xfId="0" applyFont="1" applyFill="1" applyBorder="1" applyAlignment="1" applyProtection="1">
      <alignment vertical="center"/>
      <protection locked="0"/>
    </xf>
    <xf numFmtId="0" fontId="35" fillId="22" borderId="64" xfId="0" applyFont="1" applyFill="1" applyBorder="1" applyAlignment="1" applyProtection="1">
      <alignment vertical="center"/>
      <protection locked="0"/>
    </xf>
    <xf numFmtId="0" fontId="33" fillId="0" borderId="63" xfId="0" applyFont="1" applyBorder="1" applyAlignment="1">
      <alignment horizontal="center" vertical="center"/>
    </xf>
    <xf numFmtId="0" fontId="45" fillId="22" borderId="110" xfId="0" applyFont="1" applyFill="1" applyBorder="1" applyAlignment="1" applyProtection="1">
      <alignment horizontal="center" vertical="center"/>
      <protection locked="0"/>
    </xf>
    <xf numFmtId="0" fontId="45" fillId="22" borderId="63" xfId="0" applyFont="1" applyFill="1" applyBorder="1" applyAlignment="1" applyProtection="1">
      <alignment horizontal="center" vertical="center"/>
      <protection locked="0"/>
    </xf>
    <xf numFmtId="0" fontId="45" fillId="22" borderId="64" xfId="0" applyFont="1" applyFill="1" applyBorder="1" applyAlignment="1" applyProtection="1">
      <alignment horizontal="center" vertical="center"/>
      <protection locked="0"/>
    </xf>
    <xf numFmtId="0" fontId="45" fillId="0" borderId="6" xfId="0" applyFont="1" applyBorder="1" applyAlignment="1">
      <alignment horizontal="center" vertical="center" textRotation="255"/>
    </xf>
    <xf numFmtId="0" fontId="45" fillId="0" borderId="68" xfId="0" applyFont="1" applyBorder="1" applyAlignment="1">
      <alignment horizontal="center" vertical="center" textRotation="255"/>
    </xf>
    <xf numFmtId="0" fontId="45" fillId="0" borderId="7" xfId="0" applyFont="1" applyBorder="1" applyAlignment="1">
      <alignment horizontal="center" vertical="center" textRotation="255"/>
    </xf>
    <xf numFmtId="0" fontId="33" fillId="0" borderId="9" xfId="0" applyFont="1" applyBorder="1" applyAlignment="1">
      <alignment vertical="center" wrapText="1"/>
    </xf>
    <xf numFmtId="0" fontId="33" fillId="0" borderId="31" xfId="0" applyFont="1" applyBorder="1" applyAlignment="1">
      <alignment vertical="center" wrapText="1"/>
    </xf>
    <xf numFmtId="0" fontId="33" fillId="0" borderId="11" xfId="0" applyFont="1" applyBorder="1" applyAlignment="1">
      <alignment vertical="center" wrapText="1"/>
    </xf>
    <xf numFmtId="0" fontId="33" fillId="0" borderId="55" xfId="0" applyFont="1" applyBorder="1" applyAlignment="1">
      <alignment vertical="center" wrapText="1"/>
    </xf>
    <xf numFmtId="0" fontId="33" fillId="0" borderId="0" xfId="0" applyFont="1" applyBorder="1" applyAlignment="1">
      <alignment vertical="center" wrapText="1"/>
    </xf>
    <xf numFmtId="0" fontId="33" fillId="0" borderId="33" xfId="0" applyFont="1" applyBorder="1" applyAlignment="1">
      <alignment vertical="center" wrapText="1"/>
    </xf>
    <xf numFmtId="0" fontId="33" fillId="0" borderId="77" xfId="0" applyFont="1" applyBorder="1" applyAlignment="1">
      <alignment vertical="center" wrapText="1"/>
    </xf>
    <xf numFmtId="0" fontId="33" fillId="0" borderId="30" xfId="0" applyFont="1" applyBorder="1" applyAlignment="1">
      <alignment vertical="center" wrapText="1"/>
    </xf>
    <xf numFmtId="0" fontId="33" fillId="0" borderId="86" xfId="0" applyFont="1" applyBorder="1" applyAlignment="1">
      <alignment vertical="center" wrapText="1"/>
    </xf>
    <xf numFmtId="0" fontId="39" fillId="12" borderId="122" xfId="0" applyFont="1" applyFill="1" applyBorder="1" applyAlignment="1">
      <alignment vertical="center" wrapText="1"/>
    </xf>
    <xf numFmtId="0" fontId="39" fillId="12" borderId="30" xfId="0" applyFont="1" applyFill="1" applyBorder="1" applyAlignment="1">
      <alignment vertical="center" wrapText="1"/>
    </xf>
    <xf numFmtId="0" fontId="39" fillId="12" borderId="46" xfId="0" applyFont="1" applyFill="1" applyBorder="1" applyAlignment="1">
      <alignment vertical="center" wrapText="1"/>
    </xf>
    <xf numFmtId="0" fontId="36" fillId="0" borderId="6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5" fillId="0" borderId="40" xfId="0" applyFont="1" applyBorder="1" applyAlignment="1" applyProtection="1">
      <alignment horizontal="center" vertical="center" textRotation="255"/>
      <protection locked="0"/>
    </xf>
    <xf numFmtId="0" fontId="35" fillId="0" borderId="42" xfId="0" applyFont="1" applyBorder="1" applyAlignment="1" applyProtection="1">
      <alignment horizontal="center" vertical="center" textRotation="255"/>
      <protection locked="0"/>
    </xf>
    <xf numFmtId="0" fontId="35" fillId="0" borderId="45" xfId="0" applyFont="1" applyBorder="1" applyAlignment="1" applyProtection="1">
      <alignment horizontal="center" vertical="center" textRotation="255"/>
      <protection locked="0"/>
    </xf>
    <xf numFmtId="0" fontId="33" fillId="0" borderId="30" xfId="0" applyFont="1" applyBorder="1" applyAlignment="1">
      <alignment horizontal="center" vertical="center"/>
    </xf>
    <xf numFmtId="0" fontId="33" fillId="23" borderId="42" xfId="0" applyFont="1" applyFill="1" applyBorder="1" applyAlignment="1">
      <alignment horizontal="center" vertical="center" textRotation="255"/>
    </xf>
    <xf numFmtId="0" fontId="33" fillId="23" borderId="45" xfId="0" applyFont="1" applyFill="1" applyBorder="1" applyAlignment="1">
      <alignment horizontal="center" vertical="center" textRotation="255"/>
    </xf>
    <xf numFmtId="0" fontId="39" fillId="0" borderId="78" xfId="0" applyFont="1" applyBorder="1" applyAlignment="1">
      <alignment horizontal="center" vertical="center"/>
    </xf>
    <xf numFmtId="0" fontId="39" fillId="0" borderId="79" xfId="0" applyFont="1" applyBorder="1" applyAlignment="1">
      <alignment horizontal="center" vertical="center"/>
    </xf>
    <xf numFmtId="0" fontId="113" fillId="0" borderId="6" xfId="0" applyFont="1" applyBorder="1" applyAlignment="1">
      <alignment horizontal="center" vertical="center"/>
    </xf>
    <xf numFmtId="0" fontId="113" fillId="0" borderId="7" xfId="0" applyFont="1" applyBorder="1" applyAlignment="1">
      <alignment horizontal="center" vertical="center"/>
    </xf>
    <xf numFmtId="0" fontId="119" fillId="0" borderId="31" xfId="0" applyFont="1" applyBorder="1" applyAlignment="1">
      <alignment horizontal="left" vertical="center"/>
    </xf>
    <xf numFmtId="0" fontId="44" fillId="23" borderId="50" xfId="0" applyFont="1" applyFill="1" applyBorder="1" applyAlignment="1">
      <alignment vertical="center" wrapText="1"/>
    </xf>
    <xf numFmtId="0" fontId="44" fillId="23" borderId="103" xfId="0" applyFont="1" applyFill="1" applyBorder="1" applyAlignment="1">
      <alignment vertical="center" wrapText="1"/>
    </xf>
    <xf numFmtId="0" fontId="33" fillId="30" borderId="104" xfId="0" applyFont="1" applyFill="1" applyBorder="1" applyAlignment="1">
      <alignment horizontal="center" vertical="center" wrapText="1"/>
    </xf>
    <xf numFmtId="0" fontId="33" fillId="30" borderId="105" xfId="0" applyFont="1" applyFill="1" applyBorder="1" applyAlignment="1">
      <alignment horizontal="center" vertical="center" wrapText="1"/>
    </xf>
    <xf numFmtId="0" fontId="33" fillId="30" borderId="106" xfId="0" applyFont="1" applyFill="1" applyBorder="1" applyAlignment="1">
      <alignment horizontal="center" vertical="center" wrapText="1"/>
    </xf>
    <xf numFmtId="0" fontId="37" fillId="7" borderId="84" xfId="0" applyFont="1" applyFill="1" applyBorder="1" applyAlignment="1">
      <alignment vertical="center"/>
    </xf>
    <xf numFmtId="0" fontId="37" fillId="7" borderId="37" xfId="0" applyFont="1" applyFill="1" applyBorder="1" applyAlignment="1">
      <alignment vertical="center"/>
    </xf>
    <xf numFmtId="0" fontId="37" fillId="7" borderId="39" xfId="0" applyFont="1" applyFill="1" applyBorder="1" applyAlignment="1">
      <alignment vertical="center"/>
    </xf>
    <xf numFmtId="0" fontId="37" fillId="7" borderId="27" xfId="0" applyFont="1" applyFill="1" applyBorder="1" applyAlignment="1">
      <alignment vertical="center"/>
    </xf>
    <xf numFmtId="0" fontId="37" fillId="7" borderId="28" xfId="0" applyFont="1" applyFill="1" applyBorder="1" applyAlignment="1">
      <alignment vertical="center"/>
    </xf>
    <xf numFmtId="0" fontId="37" fillId="7" borderId="29" xfId="0" applyFont="1" applyFill="1" applyBorder="1" applyAlignment="1">
      <alignment vertical="center"/>
    </xf>
    <xf numFmtId="0" fontId="33" fillId="0" borderId="30" xfId="0" applyFont="1" applyBorder="1" applyAlignment="1">
      <alignment horizontal="left" vertical="center" wrapText="1"/>
    </xf>
    <xf numFmtId="0" fontId="33" fillId="0" borderId="46" xfId="0" applyFont="1" applyBorder="1" applyAlignment="1">
      <alignment horizontal="left" vertical="center" wrapText="1"/>
    </xf>
    <xf numFmtId="0" fontId="33" fillId="25" borderId="42" xfId="0" applyFont="1" applyFill="1" applyBorder="1" applyAlignment="1">
      <alignment horizontal="center" vertical="center" textRotation="255"/>
    </xf>
    <xf numFmtId="0" fontId="33" fillId="0" borderId="9" xfId="0" applyFont="1" applyBorder="1" applyAlignment="1">
      <alignment horizontal="left" vertical="center" wrapText="1"/>
    </xf>
    <xf numFmtId="0" fontId="33" fillId="24" borderId="40" xfId="0" applyFont="1" applyFill="1" applyBorder="1" applyAlignment="1">
      <alignment horizontal="center" vertical="center" textRotation="255"/>
    </xf>
    <xf numFmtId="0" fontId="33" fillId="24" borderId="42" xfId="0" applyFont="1" applyFill="1" applyBorder="1" applyAlignment="1">
      <alignment horizontal="center" vertical="center" textRotation="255"/>
    </xf>
    <xf numFmtId="0" fontId="33" fillId="24" borderId="44" xfId="0" applyFont="1" applyFill="1" applyBorder="1" applyAlignment="1">
      <alignment horizontal="center" vertical="center" textRotation="255"/>
    </xf>
    <xf numFmtId="0" fontId="33" fillId="26" borderId="32" xfId="0" applyFont="1" applyFill="1" applyBorder="1" applyAlignment="1">
      <alignment horizontal="center" vertical="center"/>
    </xf>
    <xf numFmtId="0" fontId="33" fillId="26" borderId="4" xfId="0" applyFont="1" applyFill="1" applyBorder="1" applyAlignment="1">
      <alignment horizontal="center" vertical="center"/>
    </xf>
    <xf numFmtId="0" fontId="45" fillId="27" borderId="62" xfId="0" applyFont="1" applyFill="1" applyBorder="1" applyAlignment="1">
      <alignment horizontal="center" vertical="center"/>
    </xf>
    <xf numFmtId="0" fontId="45" fillId="27" borderId="63" xfId="0" applyFont="1" applyFill="1" applyBorder="1" applyAlignment="1">
      <alignment horizontal="center" vertical="center"/>
    </xf>
    <xf numFmtId="0" fontId="45" fillId="22" borderId="109"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135">
    <dxf>
      <font>
        <color rgb="FF9C0006"/>
      </font>
    </dxf>
    <dxf>
      <font>
        <color rgb="FF9C0006"/>
      </font>
    </dxf>
    <dxf>
      <font>
        <color rgb="FF9C0006"/>
      </font>
      <fill>
        <patternFill>
          <bgColor rgb="FFFFC7CE"/>
        </patternFill>
      </fill>
    </dxf>
    <dxf>
      <font>
        <color rgb="FFC00000"/>
      </font>
    </dxf>
    <dxf>
      <font>
        <b/>
        <i val="0"/>
        <color rgb="FF002060"/>
      </font>
    </dxf>
    <dxf>
      <font>
        <color rgb="FFC00000"/>
      </font>
    </dxf>
    <dxf>
      <font>
        <b/>
        <i val="0"/>
        <color rgb="FF002060"/>
      </font>
    </dxf>
    <dxf>
      <font>
        <color rgb="FFC00000"/>
      </font>
    </dxf>
    <dxf>
      <font>
        <color rgb="FF9C0006"/>
      </font>
      <fill>
        <patternFill>
          <bgColor rgb="FFFFC7CE"/>
        </patternFill>
      </fill>
    </dxf>
    <dxf>
      <font>
        <color rgb="FFC00000"/>
      </font>
    </dxf>
    <dxf>
      <font>
        <color rgb="FF9C0006"/>
      </font>
    </dxf>
    <dxf>
      <font>
        <color rgb="FF9C0006"/>
      </font>
      <fill>
        <patternFill>
          <bgColor rgb="FFFFC7CE"/>
        </patternFill>
      </fill>
    </dxf>
    <dxf>
      <font>
        <color rgb="FF9C0006"/>
      </font>
    </dxf>
    <dxf>
      <font>
        <color rgb="FF9C0006"/>
      </font>
    </dxf>
    <dxf>
      <font>
        <color rgb="FF9C0006"/>
      </font>
    </dxf>
    <dxf>
      <font>
        <color rgb="FF002060"/>
      </font>
    </dxf>
    <dxf>
      <font>
        <color rgb="FF9C0006"/>
      </font>
    </dxf>
    <dxf>
      <font>
        <color rgb="FF9C0006"/>
      </font>
    </dxf>
    <dxf>
      <font>
        <color rgb="FF002060"/>
      </font>
    </dxf>
    <dxf>
      <font>
        <color rgb="FF9C0006"/>
      </font>
    </dxf>
    <dxf>
      <font>
        <color rgb="FF9C0006"/>
      </font>
    </dxf>
    <dxf>
      <font>
        <color rgb="FF002060"/>
      </font>
    </dxf>
    <dxf>
      <font>
        <color rgb="FF9C0006"/>
      </font>
    </dxf>
    <dxf>
      <font>
        <color rgb="FF9C0006"/>
      </font>
    </dxf>
    <dxf>
      <font>
        <color rgb="FF002060"/>
      </font>
    </dxf>
    <dxf>
      <font>
        <color rgb="FF9C0006"/>
      </font>
    </dxf>
    <dxf>
      <font>
        <color rgb="FF9C0006"/>
      </font>
    </dxf>
    <dxf>
      <font>
        <color rgb="FF002060"/>
      </font>
    </dxf>
    <dxf>
      <font>
        <b val="0"/>
        <i val="0"/>
        <color rgb="FFC00000"/>
      </font>
    </dxf>
    <dxf>
      <font>
        <color rgb="FF9C0006"/>
      </font>
    </dxf>
    <dxf>
      <font>
        <color rgb="FF002060"/>
      </font>
    </dxf>
    <dxf>
      <font>
        <color rgb="FF9C0006"/>
      </font>
    </dxf>
    <dxf>
      <font>
        <color rgb="FF9C0006"/>
      </font>
      <fill>
        <patternFill>
          <bgColor rgb="FFFFC7CE"/>
        </patternFill>
      </fill>
    </dxf>
    <dxf>
      <font>
        <color rgb="FF002060"/>
      </font>
    </dxf>
    <dxf>
      <font>
        <color rgb="FF002060"/>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b/>
        <i val="0"/>
        <color rgb="FF002060"/>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C00000"/>
      </font>
    </dxf>
    <dxf>
      <font>
        <b/>
        <i val="0"/>
        <color rgb="FFC00000"/>
      </font>
    </dxf>
    <dxf>
      <font>
        <b/>
        <i val="0"/>
        <color rgb="FF9C0006"/>
      </font>
    </dxf>
    <dxf>
      <font>
        <b/>
        <i val="0"/>
        <color rgb="FFC00000"/>
      </font>
    </dxf>
    <dxf>
      <font>
        <color rgb="FF9C0006"/>
      </font>
    </dxf>
    <dxf>
      <font>
        <b/>
        <i val="0"/>
        <color rgb="FF002060"/>
      </font>
    </dxf>
    <dxf>
      <font>
        <color rgb="FF9C0006"/>
      </font>
      <fill>
        <patternFill>
          <bgColor rgb="FFFFC7CE"/>
        </patternFill>
      </fill>
    </dxf>
    <dxf>
      <font>
        <color rgb="FF9C0006"/>
      </font>
      <fill>
        <patternFill>
          <bgColor theme="9" tint="0.59996337778862885"/>
        </patternFill>
      </fill>
    </dxf>
    <dxf>
      <font>
        <color rgb="FF9C0006"/>
      </font>
      <fill>
        <patternFill>
          <bgColor rgb="FFFFC7CE"/>
        </patternFill>
      </fill>
    </dxf>
    <dxf>
      <font>
        <color rgb="FF9C0006"/>
      </font>
    </dxf>
    <dxf>
      <font>
        <color rgb="FF9C0006"/>
      </font>
    </dxf>
    <dxf>
      <font>
        <b/>
        <i val="0"/>
        <color rgb="FF002060"/>
      </font>
    </dxf>
    <dxf>
      <font>
        <color rgb="FF9C0006"/>
      </font>
    </dxf>
    <dxf>
      <font>
        <b/>
        <i val="0"/>
        <color rgb="FF002060"/>
      </font>
    </dxf>
    <dxf>
      <font>
        <color rgb="FF9C0006"/>
      </font>
    </dxf>
    <dxf>
      <font>
        <b/>
        <i val="0"/>
        <color rgb="FF00206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b/>
        <i val="0"/>
        <color rgb="FF002060"/>
      </font>
    </dxf>
    <dxf>
      <font>
        <b/>
        <i val="0"/>
        <color rgb="FFC00000"/>
      </font>
    </dxf>
    <dxf>
      <font>
        <color rgb="FF9C0006"/>
      </font>
    </dxf>
    <dxf>
      <font>
        <b/>
        <i val="0"/>
        <color rgb="FF002060"/>
      </font>
    </dxf>
    <dxf>
      <font>
        <color rgb="FF9C0006"/>
      </font>
    </dxf>
    <dxf>
      <font>
        <b/>
        <i val="0"/>
        <color rgb="FF002060"/>
      </font>
    </dxf>
    <dxf>
      <font>
        <b/>
        <i val="0"/>
        <color rgb="FFC00000"/>
      </font>
    </dxf>
    <dxf>
      <font>
        <color rgb="FF9C0006"/>
      </font>
      <fill>
        <patternFill>
          <bgColor rgb="FFD9F5FF"/>
        </patternFill>
      </fill>
    </dxf>
    <dxf>
      <font>
        <color rgb="FF002060"/>
      </font>
    </dxf>
    <dxf>
      <font>
        <color rgb="FF9C0006"/>
      </font>
    </dxf>
    <dxf>
      <font>
        <color rgb="FF9C0006"/>
      </font>
      <fill>
        <patternFill>
          <bgColor rgb="FFFFC7CE"/>
        </patternFill>
      </fill>
    </dxf>
    <dxf>
      <font>
        <b/>
        <i val="0"/>
        <color rgb="FF002060"/>
      </font>
    </dxf>
    <dxf>
      <font>
        <color rgb="FF002060"/>
      </font>
    </dxf>
    <dxf>
      <font>
        <b/>
        <i val="0"/>
        <color theme="9" tint="-0.24994659260841701"/>
      </font>
    </dxf>
    <dxf>
      <font>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2060"/>
      </font>
    </dxf>
    <dxf>
      <font>
        <color rgb="FF9C0006"/>
      </font>
    </dxf>
    <dxf>
      <font>
        <b/>
        <i val="0"/>
        <color theme="9" tint="-0.24994659260841701"/>
      </font>
    </dxf>
    <dxf>
      <font>
        <color rgb="FF00206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b/>
        <i val="0"/>
        <color rgb="FFC00000"/>
      </font>
    </dxf>
    <dxf>
      <font>
        <color rgb="FFC00000"/>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b/>
        <i val="0"/>
        <color rgb="FFC00000"/>
      </font>
    </dxf>
    <dxf>
      <font>
        <b/>
        <i val="0"/>
        <color rgb="FFC00000"/>
      </font>
    </dxf>
    <dxf>
      <font>
        <b/>
        <i val="0"/>
        <color rgb="FFC00000"/>
      </font>
    </dxf>
    <dxf>
      <font>
        <b/>
        <i val="0"/>
        <color rgb="FF002060"/>
      </font>
      <fill>
        <patternFill>
          <bgColor rgb="FFE5F8FF"/>
        </patternFill>
      </fill>
    </dxf>
    <dxf>
      <font>
        <color rgb="FF9C0006"/>
      </font>
    </dxf>
    <dxf>
      <font>
        <color rgb="FF9C0006"/>
      </font>
      <fill>
        <patternFill>
          <bgColor rgb="FFD9F5FF"/>
        </patternFill>
      </fill>
    </dxf>
    <dxf>
      <font>
        <color rgb="FF9C0006"/>
      </font>
      <fill>
        <patternFill>
          <bgColor rgb="FFFFC7CE"/>
        </patternFill>
      </fill>
    </dxf>
    <dxf>
      <font>
        <color rgb="FF9C0006"/>
      </font>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rgb="FF9C0006"/>
      </font>
    </dxf>
    <dxf>
      <font>
        <color rgb="FF9C0006"/>
      </font>
    </dxf>
  </dxfs>
  <tableStyles count="0" defaultTableStyle="TableStyleMedium2" defaultPivotStyle="PivotStyleLight16"/>
  <colors>
    <mruColors>
      <color rgb="FFFFFFF3"/>
      <color rgb="FFFFFFCC"/>
      <color rgb="FFFFFFD9"/>
      <color rgb="FFF7F7F7"/>
      <color rgb="FFFFEBEB"/>
      <color rgb="FFFFD5D5"/>
      <color rgb="FFFFF8E5"/>
      <color rgb="FFECF4FA"/>
      <color rgb="FFD9F5FF"/>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75" lockText="1" noThreeD="1"/>
</file>

<file path=xl/ctrlProps/ctrlProp2.xml><?xml version="1.0" encoding="utf-8"?>
<formControlPr xmlns="http://schemas.microsoft.com/office/spreadsheetml/2009/9/main" objectType="CheckBox" fmlaLink="$C$123" lockText="1"/>
</file>

<file path=xl/ctrlProps/ctrlProp3.xml><?xml version="1.0" encoding="utf-8"?>
<formControlPr xmlns="http://schemas.microsoft.com/office/spreadsheetml/2009/9/main" objectType="CheckBox" fmlaLink="$C$124" lockText="1"/>
</file>

<file path=xl/ctrlProps/ctrlProp4.xml><?xml version="1.0" encoding="utf-8"?>
<formControlPr xmlns="http://schemas.microsoft.com/office/spreadsheetml/2009/9/main" objectType="CheckBox" fmlaLink="$C$129" lockText="1"/>
</file>

<file path=xl/ctrlProps/ctrlProp5.xml><?xml version="1.0" encoding="utf-8"?>
<formControlPr xmlns="http://schemas.microsoft.com/office/spreadsheetml/2009/9/main" objectType="CheckBox" fmlaLink="$C$130" lockText="1"/>
</file>

<file path=xl/ctrlProps/ctrlProp6.xml><?xml version="1.0" encoding="utf-8"?>
<formControlPr xmlns="http://schemas.microsoft.com/office/spreadsheetml/2009/9/main" objectType="CheckBox" fmlaLink="$N$130" lockText="1"/>
</file>

<file path=xl/ctrlProps/ctrlProp7.xml><?xml version="1.0" encoding="utf-8"?>
<formControlPr xmlns="http://schemas.microsoft.com/office/spreadsheetml/2009/9/main" objectType="CheckBox" fmlaLink="$N$112" lockText="1"/>
</file>

<file path=xl/ctrlProps/ctrlProp8.xml><?xml version="1.0" encoding="utf-8"?>
<formControlPr xmlns="http://schemas.microsoft.com/office/spreadsheetml/2009/9/main" objectType="CheckBox" fmlaLink="$N$114" lockText="1"/>
</file>

<file path=xl/ctrlProps/ctrlProp9.xml><?xml version="1.0" encoding="utf-8"?>
<formControlPr xmlns="http://schemas.microsoft.com/office/spreadsheetml/2009/9/main" objectType="CheckBox" fmlaLink="$O$114" lockText="1"/>
</file>

<file path=xl/ctrlProps/ctrlProp10.xml><?xml version="1.0" encoding="utf-8"?>
<formControlPr xmlns="http://schemas.microsoft.com/office/spreadsheetml/2009/9/main" objectType="CheckBox" fmlaLink="$P$114" lockText="1"/>
</file>

<file path=xl/ctrlProps/ctrlProp11.xml><?xml version="1.0" encoding="utf-8"?>
<formControlPr xmlns="http://schemas.microsoft.com/office/spreadsheetml/2009/9/main" objectType="CheckBox" fmlaLink="$N$128" lockText="1"/>
</file>

<file path=xl/ctrlProps/ctrlProp12.xml><?xml version="1.0" encoding="utf-8"?>
<formControlPr xmlns="http://schemas.microsoft.com/office/spreadsheetml/2009/9/main" objectType="CheckBox" fmlaLink="$N$132" lockText="1"/>
</file>

<file path=xl/ctrlProps/ctrlProp13.xml><?xml version="1.0" encoding="utf-8"?>
<formControlPr xmlns="http://schemas.microsoft.com/office/spreadsheetml/2009/9/main" objectType="CheckBox" fmlaLink="$N$122" lockText="1"/>
</file>

<file path=xl/ctrlProps/ctrlProp14.xml><?xml version="1.0" encoding="utf-8"?>
<formControlPr xmlns="http://schemas.microsoft.com/office/spreadsheetml/2009/9/main" objectType="CheckBox" fmlaLink="$N$118" lockText="1"/>
</file>

<file path=xl/ctrlProps/ctrlProp15.xml><?xml version="1.0" encoding="utf-8"?>
<formControlPr xmlns="http://schemas.microsoft.com/office/spreadsheetml/2009/9/main" objectType="CheckBox" fmlaLink="$N$120" lockText="1"/>
</file>

<file path=xl/ctrlProps/ctrlProp16.xml><?xml version="1.0" encoding="utf-8"?>
<formControlPr xmlns="http://schemas.microsoft.com/office/spreadsheetml/2009/9/main" objectType="CheckBox" fmlaLink="$N$134" lockText="1"/>
</file>

<file path=xl/ctrlProps/ctrlProp17.xml><?xml version="1.0" encoding="utf-8"?>
<formControlPr xmlns="http://schemas.microsoft.com/office/spreadsheetml/2009/9/main" objectType="CheckBox" fmlaLink="$N$142" lockText="1"/>
</file>

<file path=xl/ctrlProps/ctrlProp18.xml><?xml version="1.0" encoding="utf-8"?>
<formControlPr xmlns="http://schemas.microsoft.com/office/spreadsheetml/2009/9/main" objectType="CheckBox" fmlaLink="$N$136" lockText="1"/>
</file>

<file path=xl/ctrlProps/ctrlProp19.xml><?xml version="1.0" encoding="utf-8"?>
<formControlPr xmlns="http://schemas.microsoft.com/office/spreadsheetml/2009/9/main" objectType="CheckBox" fmlaLink="$N$138" lockText="1"/>
</file>

<file path=xl/ctrlProps/ctrlProp20.xml><?xml version="1.0" encoding="utf-8"?>
<formControlPr xmlns="http://schemas.microsoft.com/office/spreadsheetml/2009/9/main" objectType="CheckBox" fmlaLink="$N$140" lockText="1"/>
</file>

<file path=xl/ctrlProps/ctrlProp21.xml><?xml version="1.0" encoding="utf-8"?>
<formControlPr xmlns="http://schemas.microsoft.com/office/spreadsheetml/2009/9/main" objectType="CheckBox" fmlaLink="$N$144" lockText="1"/>
</file>

<file path=xl/ctrlProps/ctrlProp22.xml><?xml version="1.0" encoding="utf-8"?>
<formControlPr xmlns="http://schemas.microsoft.com/office/spreadsheetml/2009/9/main" objectType="CheckBox" fmlaLink="$N$124" lockText="1"/>
</file>

<file path=xl/ctrlProps/ctrlProp23.xml><?xml version="1.0" encoding="utf-8"?>
<formControlPr xmlns="http://schemas.microsoft.com/office/spreadsheetml/2009/9/main" objectType="CheckBox" fmlaLink="$N$126" lockText="1"/>
</file>

<file path=xl/ctrlProps/ctrlProp24.xml><?xml version="1.0" encoding="utf-8"?>
<formControlPr xmlns="http://schemas.microsoft.com/office/spreadsheetml/2009/9/main" objectType="CheckBox" fmlaLink="$N$103" lockText="1"/>
</file>

<file path=xl/ctrlProps/ctrlProp25.xml><?xml version="1.0" encoding="utf-8"?>
<formControlPr xmlns="http://schemas.microsoft.com/office/spreadsheetml/2009/9/main" objectType="CheckBox" fmlaLink="$N$105" lockText="1"/>
</file>

<file path=xl/ctrlProps/ctrlProp26.xml><?xml version="1.0" encoding="utf-8"?>
<formControlPr xmlns="http://schemas.microsoft.com/office/spreadsheetml/2009/9/main" objectType="CheckBox" fmlaLink="$N$109" lockText="1"/>
</file>

<file path=xl/drawings/drawing1.xml><?xml version="1.0" encoding="utf-8"?>
<xdr:wsDr xmlns:xdr="http://schemas.openxmlformats.org/drawingml/2006/spreadsheetDrawing" xmlns:a="http://schemas.openxmlformats.org/drawingml/2006/main">
  <xdr:twoCellAnchor>
    <xdr:from>
      <xdr:col>3</xdr:col>
      <xdr:colOff>160866</xdr:colOff>
      <xdr:row>0</xdr:row>
      <xdr:rowOff>33865</xdr:rowOff>
    </xdr:from>
    <xdr:to>
      <xdr:col>13</xdr:col>
      <xdr:colOff>133350</xdr:colOff>
      <xdr:row>17</xdr:row>
      <xdr:rowOff>166688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7816" y="33865"/>
          <a:ext cx="6144684" cy="6962248"/>
        </a:xfrm>
        <a:prstGeom prst="rect">
          <a:avLst/>
        </a:prstGeom>
        <a:solidFill>
          <a:srgbClr val="EBFBF9"/>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nchorCtr="0"/>
        <a:lstStyle/>
        <a:p>
          <a:pPr algn="l"/>
          <a:r>
            <a:rPr kumimoji="1" lang="ja-JP" altLang="en-US" sz="1600" b="1">
              <a:solidFill>
                <a:srgbClr val="C00000"/>
              </a:solidFill>
            </a:rPr>
            <a:t>＜本ソフトの作製目的＞　</a:t>
          </a:r>
          <a:r>
            <a:rPr kumimoji="1" lang="en-US" altLang="ja-JP" sz="1400" b="0">
              <a:solidFill>
                <a:srgbClr val="C00000"/>
              </a:solidFill>
            </a:rPr>
            <a:t>※ </a:t>
          </a:r>
          <a:r>
            <a:rPr kumimoji="1" lang="ja-JP" altLang="en-US" sz="1400" b="0">
              <a:solidFill>
                <a:srgbClr val="C00000"/>
              </a:solidFill>
            </a:rPr>
            <a:t>本欄は印刷外領域です。</a:t>
          </a:r>
          <a:endParaRPr kumimoji="1" lang="en-US" altLang="ja-JP" sz="1400" b="0">
            <a:solidFill>
              <a:srgbClr val="C00000"/>
            </a:solidFill>
          </a:endParaRPr>
        </a:p>
        <a:p>
          <a:pPr algn="l"/>
          <a:r>
            <a:rPr kumimoji="1" lang="ja-JP" altLang="en-US" sz="1600" b="1" u="sng"/>
            <a:t>１．煩雑な計算作業の負担軽減と計算結果の正確性確保</a:t>
          </a:r>
          <a:endParaRPr kumimoji="1" lang="en-US" altLang="ja-JP" sz="1600" b="1" u="sng"/>
        </a:p>
        <a:p>
          <a:pPr algn="l"/>
          <a:r>
            <a:rPr kumimoji="1" lang="ja-JP" altLang="en-US" sz="1400" baseline="0"/>
            <a:t> </a:t>
          </a:r>
          <a:r>
            <a:rPr kumimoji="1" lang="ja-JP" altLang="en-US" sz="1400"/>
            <a:t>（</a:t>
          </a:r>
          <a:r>
            <a:rPr kumimoji="1" lang="en-US" altLang="ja-JP" sz="1400"/>
            <a:t>1</a:t>
          </a:r>
          <a:r>
            <a:rPr kumimoji="1" lang="ja-JP" altLang="en-US" sz="1400"/>
            <a:t>）２カ年の連続３カ月の売上合計と事業収入割合の計算を自動化</a:t>
          </a:r>
          <a:endParaRPr kumimoji="1" lang="en-US" altLang="ja-JP" sz="1400"/>
        </a:p>
        <a:p>
          <a:pPr algn="l"/>
          <a:r>
            <a:rPr kumimoji="1" lang="ja-JP" altLang="en-US" sz="1400"/>
            <a:t>       </a:t>
          </a:r>
          <a:r>
            <a:rPr kumimoji="1" lang="ja-JP" altLang="en-US" sz="1400" baseline="0"/>
            <a:t> </a:t>
          </a:r>
          <a:r>
            <a:rPr kumimoji="1" lang="ja-JP" altLang="en-US" sz="1400"/>
            <a:t>①</a:t>
          </a:r>
          <a:r>
            <a:rPr kumimoji="1" lang="en-US" altLang="ja-JP" sz="1400"/>
            <a:t> </a:t>
          </a:r>
          <a:r>
            <a:rPr kumimoji="1" lang="ja-JP" altLang="en-US" sz="1400"/>
            <a:t>計算を行うべき連続３カ月の対象期間は、７期間あります。</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t>        </a:t>
          </a:r>
          <a:r>
            <a:rPr kumimoji="1" lang="ja-JP" altLang="en-US" sz="1400">
              <a:solidFill>
                <a:schemeClr val="dk1"/>
              </a:solidFill>
              <a:effectLst/>
              <a:latin typeface="+mn-lt"/>
              <a:ea typeface="+mn-ea"/>
              <a:cs typeface="+mn-cs"/>
            </a:rPr>
            <a:t>②</a:t>
          </a:r>
          <a:r>
            <a:rPr kumimoji="1" lang="en-US" altLang="ja-JP" sz="1400">
              <a:solidFill>
                <a:schemeClr val="dk1"/>
              </a:solidFill>
              <a:effectLst/>
              <a:latin typeface="+mn-lt"/>
              <a:ea typeface="+mn-ea"/>
              <a:cs typeface="+mn-cs"/>
            </a:rPr>
            <a:t> </a:t>
          </a:r>
          <a:r>
            <a:rPr kumimoji="1" lang="ja-JP" altLang="en-US" sz="1400" u="sng">
              <a:solidFill>
                <a:schemeClr val="dk1"/>
              </a:solidFill>
              <a:effectLst/>
              <a:latin typeface="+mn-lt"/>
              <a:ea typeface="+mn-ea"/>
              <a:cs typeface="+mn-cs"/>
            </a:rPr>
            <a:t>計算に必要な入力項目は、売上高です。</a:t>
          </a:r>
          <a:r>
            <a:rPr kumimoji="1" lang="ja-JP" altLang="en-US" sz="1300" u="sng">
              <a:solidFill>
                <a:schemeClr val="dk1"/>
              </a:solidFill>
              <a:effectLst/>
              <a:latin typeface="+mn-lt"/>
              <a:ea typeface="+mn-ea"/>
              <a:cs typeface="+mn-cs"/>
            </a:rPr>
            <a:t>（２月～１０月、２年分）</a:t>
          </a:r>
          <a:endParaRPr lang="ja-JP" altLang="ja-JP" sz="1300" u="sng">
            <a:effectLst/>
          </a:endParaRPr>
        </a:p>
        <a:p>
          <a:pPr algn="l"/>
          <a:r>
            <a:rPr kumimoji="1" lang="ja-JP" altLang="en-US" sz="1400"/>
            <a:t> （</a:t>
          </a:r>
          <a:r>
            <a:rPr kumimoji="1" lang="en-US" altLang="ja-JP" sz="1400"/>
            <a:t>2</a:t>
          </a:r>
          <a:r>
            <a:rPr kumimoji="1" lang="ja-JP" altLang="en-US" sz="1400"/>
            <a:t>）申告可否の判定を自動化</a:t>
          </a:r>
          <a:endParaRPr kumimoji="1" lang="en-US" altLang="ja-JP" sz="1400"/>
        </a:p>
        <a:p>
          <a:pPr algn="l"/>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事業収入割合が最小（減少率が最大）の対象期間の判定</a:t>
          </a:r>
          <a:r>
            <a:rPr kumimoji="1" lang="ja-JP" altLang="ja-JP" sz="1400">
              <a:solidFill>
                <a:schemeClr val="dk1"/>
              </a:solidFill>
              <a:effectLst/>
              <a:latin typeface="+mn-lt"/>
              <a:ea typeface="+mn-ea"/>
              <a:cs typeface="+mn-cs"/>
            </a:rPr>
            <a:t>を自動化</a:t>
          </a:r>
          <a:endParaRPr kumimoji="1" lang="en-US" altLang="ja-JP" sz="1400"/>
        </a:p>
        <a:p>
          <a:pPr algn="l"/>
          <a:r>
            <a:rPr kumimoji="1" lang="ja-JP" altLang="en-US" sz="1400"/>
            <a:t> （</a:t>
          </a:r>
          <a:r>
            <a:rPr kumimoji="1" lang="en-US" altLang="ja-JP" sz="1400"/>
            <a:t>4</a:t>
          </a:r>
          <a:r>
            <a:rPr kumimoji="1" lang="ja-JP" altLang="en-US" sz="1400"/>
            <a:t>）申告可の場合は、適用される軽減率の判定を自動化</a:t>
          </a:r>
          <a:endParaRPr kumimoji="1" lang="en-US" altLang="ja-JP" sz="1400"/>
        </a:p>
        <a:p>
          <a:pPr algn="l"/>
          <a:r>
            <a:rPr kumimoji="1" lang="ja-JP" altLang="en-US" sz="1600" b="1" u="sng"/>
            <a:t>２．申告書作成の正確性確保</a:t>
          </a:r>
          <a:endParaRPr kumimoji="1" lang="en-US" altLang="ja-JP" sz="1600" b="1" u="sng"/>
        </a:p>
        <a:p>
          <a:pPr algn="l"/>
          <a:r>
            <a:rPr kumimoji="1" lang="ja-JP" altLang="en-US" sz="1400"/>
            <a:t>　</a:t>
          </a:r>
          <a:r>
            <a:rPr kumimoji="1" lang="ja-JP" altLang="en-US" sz="1400" baseline="0"/>
            <a:t> </a:t>
          </a:r>
          <a:r>
            <a:rPr kumimoji="1" lang="ja-JP" altLang="en-US" sz="1400"/>
            <a:t>申告書の「１．事業収入割合について」</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特例対象資産</a:t>
          </a:r>
          <a:r>
            <a:rPr kumimoji="1" lang="ja-JP" altLang="ja-JP" sz="1400">
              <a:solidFill>
                <a:schemeClr val="dk1"/>
              </a:solidFill>
              <a:effectLst/>
              <a:latin typeface="+mn-lt"/>
              <a:ea typeface="+mn-ea"/>
              <a:cs typeface="+mn-cs"/>
            </a:rPr>
            <a:t>について」</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　</a:t>
          </a:r>
          <a:r>
            <a:rPr kumimoji="1" lang="ja-JP" altLang="en-US" sz="1400"/>
            <a:t>の欄に記載すべき事項を、申告書のイメージで「④申告書転記」シート</a:t>
          </a:r>
          <a:endParaRPr kumimoji="1" lang="en-US" altLang="ja-JP" sz="1400"/>
        </a:p>
        <a:p>
          <a:pPr algn="l"/>
          <a:r>
            <a:rPr kumimoji="1" lang="ja-JP" altLang="en-US" sz="1400"/>
            <a:t>　に出力しますので、容易に転記できるものと考えます。</a:t>
          </a:r>
          <a:endParaRPr kumimoji="1" lang="en-US" altLang="ja-JP" sz="1400"/>
        </a:p>
        <a:p>
          <a:r>
            <a:rPr kumimoji="1" lang="ja-JP" altLang="en-US" sz="1600" b="1" u="sng">
              <a:solidFill>
                <a:schemeClr val="dk1"/>
              </a:solidFill>
              <a:effectLst/>
              <a:latin typeface="+mn-lt"/>
              <a:ea typeface="+mn-ea"/>
              <a:cs typeface="+mn-cs"/>
            </a:rPr>
            <a:t>３</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簡便な入力と作業の</a:t>
          </a:r>
          <a:r>
            <a:rPr kumimoji="1" lang="ja-JP" altLang="ja-JP" sz="1600" b="1" u="sng">
              <a:solidFill>
                <a:schemeClr val="dk1"/>
              </a:solidFill>
              <a:effectLst/>
              <a:latin typeface="+mn-lt"/>
              <a:ea typeface="+mn-ea"/>
              <a:cs typeface="+mn-cs"/>
            </a:rPr>
            <a:t>正確性確保</a:t>
          </a:r>
          <a:endParaRPr lang="ja-JP" altLang="ja-JP" sz="16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入力項目は最小限に抑えています。また、入力状況に応じて、①～④の各シートにメッセージや判定結果を出力しますので、入力作業の参考になるものと考えます。</a:t>
          </a:r>
          <a:endParaRPr kumimoji="1" lang="en-US" altLang="ja-JP" sz="1400">
            <a:solidFill>
              <a:schemeClr val="dk1"/>
            </a:solidFill>
            <a:effectLst/>
            <a:latin typeface="+mn-lt"/>
            <a:ea typeface="+mn-ea"/>
            <a:cs typeface="+mn-cs"/>
          </a:endParaRPr>
        </a:p>
        <a:p>
          <a:r>
            <a:rPr kumimoji="1" lang="ja-JP" altLang="en-US" sz="1600" b="1" u="sng">
              <a:solidFill>
                <a:schemeClr val="dk1"/>
              </a:solidFill>
              <a:effectLst/>
              <a:latin typeface="+mn-lt"/>
              <a:ea typeface="+mn-ea"/>
              <a:cs typeface="+mn-cs"/>
            </a:rPr>
            <a:t>４</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提出書類の</a:t>
          </a:r>
          <a:r>
            <a:rPr kumimoji="1" lang="ja-JP" altLang="ja-JP" sz="1600" b="1" u="sng">
              <a:solidFill>
                <a:schemeClr val="dk1"/>
              </a:solidFill>
              <a:effectLst/>
              <a:latin typeface="+mn-lt"/>
              <a:ea typeface="+mn-ea"/>
              <a:cs typeface="+mn-cs"/>
            </a:rPr>
            <a:t>正確性確保</a:t>
          </a:r>
          <a:endParaRPr lang="ja-JP" altLang="ja-JP" sz="16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「④申告確認受付票」シートが、提出書類一覧表とチェックリストを兼ねていますので、提出書類の確認作業</a:t>
          </a:r>
          <a:r>
            <a:rPr kumimoji="1" lang="ja-JP" altLang="ja-JP" sz="1400">
              <a:solidFill>
                <a:schemeClr val="dk1"/>
              </a:solidFill>
              <a:effectLst/>
              <a:latin typeface="+mn-lt"/>
              <a:ea typeface="+mn-ea"/>
              <a:cs typeface="+mn-cs"/>
            </a:rPr>
            <a:t>の参考になるものと考えます。</a:t>
          </a:r>
          <a:endParaRPr kumimoji="1" lang="en-US" altLang="ja-JP" sz="1400">
            <a:solidFill>
              <a:schemeClr val="dk1"/>
            </a:solidFill>
            <a:effectLst/>
            <a:latin typeface="+mn-lt"/>
            <a:ea typeface="+mn-ea"/>
            <a:cs typeface="+mn-cs"/>
          </a:endParaRPr>
        </a:p>
        <a:p>
          <a:r>
            <a:rPr kumimoji="1" lang="ja-JP" altLang="en-US" sz="1600" b="1" u="sng">
              <a:solidFill>
                <a:schemeClr val="dk1"/>
              </a:solidFill>
              <a:effectLst/>
              <a:latin typeface="+mn-lt"/>
              <a:ea typeface="+mn-ea"/>
              <a:cs typeface="+mn-cs"/>
            </a:rPr>
            <a:t>５</a:t>
          </a:r>
          <a:r>
            <a:rPr kumimoji="1" lang="ja-JP" altLang="ja-JP" sz="1600" b="1" u="sng">
              <a:solidFill>
                <a:schemeClr val="dk1"/>
              </a:solidFill>
              <a:effectLst/>
              <a:latin typeface="+mn-lt"/>
              <a:ea typeface="+mn-ea"/>
              <a:cs typeface="+mn-cs"/>
            </a:rPr>
            <a:t>．</a:t>
          </a:r>
          <a:r>
            <a:rPr kumimoji="1" lang="ja-JP" altLang="en-US" sz="1600" b="1" u="sng">
              <a:solidFill>
                <a:schemeClr val="dk1"/>
              </a:solidFill>
              <a:effectLst/>
              <a:latin typeface="+mn-lt"/>
              <a:ea typeface="+mn-ea"/>
              <a:cs typeface="+mn-cs"/>
            </a:rPr>
            <a:t>申告締切日の管理</a:t>
          </a:r>
          <a:endParaRPr lang="ja-JP" altLang="ja-JP" sz="16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①売上高入力</a:t>
          </a:r>
          <a:r>
            <a:rPr kumimoji="1" lang="ja-JP" altLang="ja-JP" sz="1400">
              <a:solidFill>
                <a:schemeClr val="dk1"/>
              </a:solidFill>
              <a:effectLst/>
              <a:latin typeface="+mn-lt"/>
              <a:ea typeface="+mn-ea"/>
              <a:cs typeface="+mn-cs"/>
            </a:rPr>
            <a:t>」シート</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申告締切日と締切日迄の日数を表示し、</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締切日の１０日以内になると、注意喚起メッセージを出力します。</a:t>
          </a:r>
          <a:endParaRPr lang="ja-JP" altLang="ja-JP" sz="1400">
            <a:effectLst/>
          </a:endParaRPr>
        </a:p>
        <a:p>
          <a:r>
            <a:rPr kumimoji="1" lang="ja-JP" altLang="en-US" sz="1400">
              <a:solidFill>
                <a:schemeClr val="dk1"/>
              </a:solidFill>
              <a:effectLst/>
              <a:latin typeface="+mn-lt"/>
              <a:ea typeface="+mn-ea"/>
              <a:cs typeface="+mn-cs"/>
            </a:rPr>
            <a:t>　</a:t>
          </a:r>
          <a:endParaRPr kumimoji="1" lang="ja-JP" altLang="en-US" sz="1400"/>
        </a:p>
      </xdr:txBody>
    </xdr:sp>
    <xdr:clientData/>
  </xdr:twoCellAnchor>
  <xdr:twoCellAnchor>
    <xdr:from>
      <xdr:col>2</xdr:col>
      <xdr:colOff>6756400</xdr:colOff>
      <xdr:row>11</xdr:row>
      <xdr:rowOff>50798</xdr:rowOff>
    </xdr:from>
    <xdr:to>
      <xdr:col>2</xdr:col>
      <xdr:colOff>6925733</xdr:colOff>
      <xdr:row>11</xdr:row>
      <xdr:rowOff>203199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296400" y="4402665"/>
          <a:ext cx="169333" cy="1524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2</xdr:col>
      <xdr:colOff>5884332</xdr:colOff>
      <xdr:row>13</xdr:row>
      <xdr:rowOff>59265</xdr:rowOff>
    </xdr:from>
    <xdr:to>
      <xdr:col>2</xdr:col>
      <xdr:colOff>6053665</xdr:colOff>
      <xdr:row>13</xdr:row>
      <xdr:rowOff>211666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424332" y="5579532"/>
          <a:ext cx="169333" cy="1524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1</xdr:col>
          <xdr:colOff>828675</xdr:colOff>
          <xdr:row>20</xdr:row>
          <xdr:rowOff>400050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solidFill>
              <a:srgbClr val="FFFFCC"/>
            </a:solidFill>
            <a:ln w="19050">
              <a:solidFill>
                <a:srgbClr val="C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1</xdr:col>
          <xdr:colOff>419100</xdr:colOff>
          <xdr:row>29</xdr:row>
          <xdr:rowOff>476250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solidFill>
              <a:srgbClr val="BDD7EE"/>
            </a:solidFill>
            <a:ln w="9525">
              <a:solidFill>
                <a:srgbClr val="C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29</xdr:row>
          <xdr:rowOff>9525</xdr:rowOff>
        </xdr:from>
        <xdr:to>
          <xdr:col>1</xdr:col>
          <xdr:colOff>838200</xdr:colOff>
          <xdr:row>29</xdr:row>
          <xdr:rowOff>476250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solidFill>
              <a:srgbClr val="F7CBAC"/>
            </a:solidFill>
            <a:ln w="9525">
              <a:solidFill>
                <a:srgbClr val="C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1</xdr:col>
          <xdr:colOff>419100</xdr:colOff>
          <xdr:row>30</xdr:row>
          <xdr:rowOff>476250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solidFill>
              <a:srgbClr val="BDD7EE"/>
            </a:solidFill>
            <a:ln w="9525">
              <a:solidFill>
                <a:srgbClr val="C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30</xdr:row>
          <xdr:rowOff>9525</xdr:rowOff>
        </xdr:from>
        <xdr:to>
          <xdr:col>1</xdr:col>
          <xdr:colOff>838200</xdr:colOff>
          <xdr:row>30</xdr:row>
          <xdr:rowOff>476250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solidFill>
              <a:srgbClr val="F7CBAC"/>
            </a:solidFill>
            <a:ln w="9525">
              <a:solidFill>
                <a:srgbClr val="C00000"/>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xdr:col>
      <xdr:colOff>7620</xdr:colOff>
      <xdr:row>32</xdr:row>
      <xdr:rowOff>9524</xdr:rowOff>
    </xdr:from>
    <xdr:to>
      <xdr:col>6</xdr:col>
      <xdr:colOff>7620</xdr:colOff>
      <xdr:row>35</xdr:row>
      <xdr:rowOff>426719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300" y="10075544"/>
          <a:ext cx="5836920" cy="1407795"/>
        </a:xfrm>
        <a:prstGeom prst="rect">
          <a:avLst/>
        </a:prstGeom>
        <a:solidFill>
          <a:srgbClr val="ECF4FA"/>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400" b="1">
              <a:solidFill>
                <a:srgbClr val="C00000"/>
              </a:solidFill>
            </a:rPr>
            <a:t>特例対象資産について    </a:t>
          </a:r>
          <a:endParaRPr kumimoji="1" lang="en-US" altLang="ja-JP" sz="1400" b="1">
            <a:solidFill>
              <a:srgbClr val="C00000"/>
            </a:solidFill>
          </a:endParaRPr>
        </a:p>
        <a:p>
          <a:pPr algn="l"/>
          <a:r>
            <a:rPr kumimoji="1" lang="ja-JP" altLang="en-US" sz="1300" b="1">
              <a:solidFill>
                <a:srgbClr val="002060"/>
              </a:solidFill>
            </a:rPr>
            <a:t>事業の用に供する家屋および償却資産が対象となります。</a:t>
          </a:r>
          <a:endParaRPr kumimoji="1" lang="en-US" altLang="ja-JP" sz="1300" b="1">
            <a:solidFill>
              <a:srgbClr val="002060"/>
            </a:solidFill>
          </a:endParaRPr>
        </a:p>
        <a:p>
          <a:pPr algn="l"/>
          <a:r>
            <a:rPr kumimoji="1" lang="ja-JP" altLang="en-US" sz="1300" b="1">
              <a:solidFill>
                <a:srgbClr val="002060"/>
              </a:solidFill>
            </a:rPr>
            <a:t> ○事業用家屋 ＝ 減価償却資産であって、一般的には工場などの事業用の建物。 </a:t>
          </a:r>
          <a:endParaRPr kumimoji="1" lang="en-US" altLang="ja-JP" sz="1300" b="1">
            <a:solidFill>
              <a:srgbClr val="002060"/>
            </a:solidFill>
          </a:endParaRPr>
        </a:p>
        <a:p>
          <a:pPr algn="l"/>
          <a:r>
            <a:rPr kumimoji="1" lang="ja-JP" altLang="en-US" sz="1300" b="1">
              <a:solidFill>
                <a:srgbClr val="002060"/>
              </a:solidFill>
            </a:rPr>
            <a:t> ○償却資産 　＝ 「種類別明細書」に記載された資産で、例えば機械装置等。</a:t>
          </a:r>
          <a:endParaRPr kumimoji="1" lang="en-US" altLang="ja-JP" sz="1300" b="1">
            <a:solidFill>
              <a:srgbClr val="00206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C00000"/>
              </a:solidFill>
              <a:effectLst/>
              <a:latin typeface="+mn-lt"/>
              <a:ea typeface="+mn-ea"/>
              <a:cs typeface="+mn-cs"/>
            </a:rPr>
            <a:t>※</a:t>
          </a:r>
          <a:r>
            <a:rPr kumimoji="1" lang="ja-JP" altLang="ja-JP" sz="1100" b="1">
              <a:solidFill>
                <a:srgbClr val="C00000"/>
              </a:solidFill>
              <a:effectLst/>
              <a:latin typeface="+mn-lt"/>
              <a:ea typeface="+mn-ea"/>
              <a:cs typeface="+mn-cs"/>
            </a:rPr>
            <a:t> </a:t>
          </a:r>
          <a:r>
            <a:rPr kumimoji="1" lang="ja-JP" altLang="ja-JP" sz="1100" b="0">
              <a:solidFill>
                <a:srgbClr val="C00000"/>
              </a:solidFill>
              <a:effectLst/>
              <a:latin typeface="+mn-lt"/>
              <a:ea typeface="+mn-ea"/>
              <a:cs typeface="+mn-cs"/>
            </a:rPr>
            <a:t>概要は、「④申告確認受付票」シートの４４行</a:t>
          </a:r>
          <a:r>
            <a:rPr kumimoji="1" lang="ja-JP" altLang="en-US" sz="1100" b="0">
              <a:solidFill>
                <a:srgbClr val="C00000"/>
              </a:solidFill>
              <a:effectLst/>
              <a:latin typeface="+mn-lt"/>
              <a:ea typeface="+mn-ea"/>
              <a:cs typeface="+mn-cs"/>
            </a:rPr>
            <a:t>～６１行</a:t>
          </a:r>
          <a:r>
            <a:rPr kumimoji="1" lang="ja-JP" altLang="ja-JP" sz="1100" b="0">
              <a:solidFill>
                <a:srgbClr val="C00000"/>
              </a:solidFill>
              <a:effectLst/>
              <a:latin typeface="+mn-lt"/>
              <a:ea typeface="+mn-ea"/>
              <a:cs typeface="+mn-cs"/>
            </a:rPr>
            <a:t>に掲載</a:t>
          </a:r>
          <a:r>
            <a:rPr kumimoji="1" lang="ja-JP" altLang="en-US" sz="1100" b="0">
              <a:solidFill>
                <a:srgbClr val="C00000"/>
              </a:solidFill>
              <a:effectLst/>
              <a:latin typeface="+mn-lt"/>
              <a:ea typeface="+mn-ea"/>
              <a:cs typeface="+mn-cs"/>
            </a:rPr>
            <a:t>しています</a:t>
          </a:r>
          <a:r>
            <a:rPr kumimoji="1" lang="ja-JP" altLang="ja-JP" sz="1100" b="0">
              <a:solidFill>
                <a:srgbClr val="C00000"/>
              </a:solidFill>
              <a:effectLst/>
              <a:latin typeface="+mn-lt"/>
              <a:ea typeface="+mn-ea"/>
              <a:cs typeface="+mn-cs"/>
            </a:rPr>
            <a:t>。</a:t>
          </a:r>
          <a:endParaRPr lang="ja-JP" altLang="ja-JP" sz="1200">
            <a:solidFill>
              <a:srgbClr val="C00000"/>
            </a:solidFill>
            <a:effectLst/>
          </a:endParaRPr>
        </a:p>
      </xdr:txBody>
    </xdr:sp>
    <xdr:clientData/>
  </xdr:twoCellAnchor>
  <xdr:twoCellAnchor>
    <xdr:from>
      <xdr:col>14</xdr:col>
      <xdr:colOff>160020</xdr:colOff>
      <xdr:row>32</xdr:row>
      <xdr:rowOff>38100</xdr:rowOff>
    </xdr:from>
    <xdr:to>
      <xdr:col>15</xdr:col>
      <xdr:colOff>30480</xdr:colOff>
      <xdr:row>50</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893040" y="9974580"/>
          <a:ext cx="213360" cy="41910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0"/>
        <a:lstStyle/>
        <a:p>
          <a:pPr algn="ctr"/>
          <a:r>
            <a:rPr kumimoji="1" lang="ja-JP" altLang="ja-JP" sz="1100" b="1">
              <a:solidFill>
                <a:srgbClr val="C00000"/>
              </a:solidFill>
              <a:effectLst/>
              <a:latin typeface="+mn-lt"/>
              <a:ea typeface="+mn-ea"/>
              <a:cs typeface="+mn-cs"/>
            </a:rPr>
            <a:t>←←</a:t>
          </a:r>
          <a:r>
            <a:rPr kumimoji="1" lang="ja-JP" altLang="en-US" sz="1200" b="1">
              <a:solidFill>
                <a:srgbClr val="C00000"/>
              </a:solidFill>
            </a:rPr>
            <a:t>← この範囲は、印刷対象外です。 </a:t>
          </a:r>
          <a:r>
            <a:rPr kumimoji="1" lang="ja-JP" altLang="ja-JP" sz="1200" b="1">
              <a:solidFill>
                <a:srgbClr val="C00000"/>
              </a:solidFill>
              <a:effectLst/>
              <a:latin typeface="+mn-lt"/>
              <a:ea typeface="+mn-ea"/>
              <a:cs typeface="+mn-cs"/>
            </a:rPr>
            <a:t>→</a:t>
          </a:r>
          <a:r>
            <a:rPr kumimoji="1" lang="ja-JP" altLang="ja-JP" sz="1100" b="1">
              <a:solidFill>
                <a:srgbClr val="C00000"/>
              </a:solidFill>
              <a:effectLst/>
              <a:latin typeface="+mn-lt"/>
              <a:ea typeface="+mn-ea"/>
              <a:cs typeface="+mn-cs"/>
            </a:rPr>
            <a:t>→→</a:t>
          </a:r>
          <a:endParaRPr kumimoji="1" lang="ja-JP" altLang="en-US" sz="12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38098</xdr:colOff>
      <xdr:row>22</xdr:row>
      <xdr:rowOff>76200</xdr:rowOff>
    </xdr:from>
    <xdr:to>
      <xdr:col>2</xdr:col>
      <xdr:colOff>209549</xdr:colOff>
      <xdr:row>22</xdr:row>
      <xdr:rowOff>295275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flipH="1">
          <a:off x="962023" y="7248525"/>
          <a:ext cx="171451" cy="219075"/>
        </a:xfrm>
        <a:prstGeom prst="rect">
          <a:avLst/>
        </a:prstGeom>
        <a:solidFill>
          <a:schemeClr val="bg1">
            <a:lumMod val="85000"/>
          </a:schemeClr>
        </a:solidFill>
        <a:ln w="9525" cmpd="sng">
          <a:noFill/>
        </a:ln>
        <a:effectLst/>
      </xdr:spPr>
      <xdr:txBody>
        <a:bodyPr vertOverflow="clip" horzOverflow="clip"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①</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47625</xdr:colOff>
      <xdr:row>22</xdr:row>
      <xdr:rowOff>85725</xdr:rowOff>
    </xdr:from>
    <xdr:to>
      <xdr:col>3</xdr:col>
      <xdr:colOff>209550</xdr:colOff>
      <xdr:row>22</xdr:row>
      <xdr:rowOff>295275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flipH="1">
          <a:off x="2466975" y="7258050"/>
          <a:ext cx="161925" cy="209550"/>
        </a:xfrm>
        <a:prstGeom prst="rect">
          <a:avLst/>
        </a:prstGeom>
        <a:solidFill>
          <a:schemeClr val="bg1">
            <a:lumMod val="85000"/>
          </a:schemeClr>
        </a:solidFill>
        <a:ln w="9525" cmpd="sng">
          <a:noFill/>
        </a:ln>
        <a:effectLst/>
      </xdr:spPr>
      <xdr:txBody>
        <a:bodyPr vertOverflow="clip" horzOverflow="clip"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②</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835025</xdr:colOff>
      <xdr:row>13</xdr:row>
      <xdr:rowOff>317500</xdr:rowOff>
    </xdr:from>
    <xdr:to>
      <xdr:col>22</xdr:col>
      <xdr:colOff>349250</xdr:colOff>
      <xdr:row>14</xdr:row>
      <xdr:rowOff>254000</xdr:rowOff>
    </xdr:to>
    <xdr:sp macro="" textlink="">
      <xdr:nvSpPr>
        <xdr:cNvPr id="2" name="矢印: 下 1">
          <a:extLst>
            <a:ext uri="{FF2B5EF4-FFF2-40B4-BE49-F238E27FC236}">
              <a16:creationId xmlns:a16="http://schemas.microsoft.com/office/drawing/2014/main" id="{00000000-0008-0000-0200-000002000000}"/>
            </a:ext>
          </a:extLst>
        </xdr:cNvPr>
        <xdr:cNvSpPr/>
      </xdr:nvSpPr>
      <xdr:spPr>
        <a:xfrm>
          <a:off x="13725525" y="4660900"/>
          <a:ext cx="720725" cy="266700"/>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38098</xdr:colOff>
      <xdr:row>26</xdr:row>
      <xdr:rowOff>76200</xdr:rowOff>
    </xdr:from>
    <xdr:to>
      <xdr:col>22</xdr:col>
      <xdr:colOff>209549</xdr:colOff>
      <xdr:row>26</xdr:row>
      <xdr:rowOff>295275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flipH="1">
          <a:off x="990598" y="7315200"/>
          <a:ext cx="171451" cy="219075"/>
        </a:xfrm>
        <a:prstGeom prst="rect">
          <a:avLst/>
        </a:prstGeom>
        <a:solidFill>
          <a:schemeClr val="bg1">
            <a:lumMod val="85000"/>
          </a:schemeClr>
        </a:solidFill>
        <a:ln w="9525" cmpd="sng">
          <a:noFill/>
        </a:ln>
        <a:effectLst/>
      </xdr:spPr>
      <xdr:txBody>
        <a:bodyPr vertOverflow="clip" horzOverflow="clip"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①</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47625</xdr:colOff>
      <xdr:row>26</xdr:row>
      <xdr:rowOff>85725</xdr:rowOff>
    </xdr:from>
    <xdr:to>
      <xdr:col>23</xdr:col>
      <xdr:colOff>209550</xdr:colOff>
      <xdr:row>26</xdr:row>
      <xdr:rowOff>295275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flipH="1">
          <a:off x="15351125" y="7324725"/>
          <a:ext cx="161925" cy="209550"/>
        </a:xfrm>
        <a:prstGeom prst="rect">
          <a:avLst/>
        </a:prstGeom>
        <a:solidFill>
          <a:schemeClr val="bg1">
            <a:lumMod val="85000"/>
          </a:schemeClr>
        </a:solidFill>
        <a:ln w="9525" cmpd="sng">
          <a:noFill/>
        </a:ln>
        <a:effectLst/>
      </xdr:spPr>
      <xdr:txBody>
        <a:bodyPr vertOverflow="clip" horzOverflow="clip"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②</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28576</xdr:colOff>
      <xdr:row>5</xdr:row>
      <xdr:rowOff>9525</xdr:rowOff>
    </xdr:from>
    <xdr:to>
      <xdr:col>8</xdr:col>
      <xdr:colOff>152400</xdr:colOff>
      <xdr:row>12</xdr:row>
      <xdr:rowOff>266699</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8210551" y="1666875"/>
          <a:ext cx="123824" cy="2647949"/>
        </a:xfrm>
        <a:prstGeom prst="rightBrace">
          <a:avLst>
            <a:gd name="adj1" fmla="val 144047"/>
            <a:gd name="adj2" fmla="val 50000"/>
          </a:avLst>
        </a:prstGeom>
        <a:noFill/>
        <a:ln w="285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5</xdr:row>
      <xdr:rowOff>0</xdr:rowOff>
    </xdr:from>
    <xdr:to>
      <xdr:col>8</xdr:col>
      <xdr:colOff>914400</xdr:colOff>
      <xdr:row>12</xdr:row>
      <xdr:rowOff>314325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467725" y="1657350"/>
          <a:ext cx="628650" cy="2705100"/>
        </a:xfrm>
        <a:prstGeom prst="rect">
          <a:avLst/>
        </a:prstGeom>
        <a:solidFill>
          <a:srgbClr val="FFFF99"/>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1050" b="1">
              <a:solidFill>
                <a:srgbClr val="C00000"/>
              </a:solidFill>
            </a:rPr>
            <a:t>申告書に転記してください。（☑欄含む）</a:t>
          </a:r>
          <a:endParaRPr kumimoji="1" lang="en-US" altLang="ja-JP" sz="1050" b="1">
            <a:solidFill>
              <a:srgbClr val="C00000"/>
            </a:solidFill>
          </a:endParaRPr>
        </a:p>
      </xdr:txBody>
    </xdr:sp>
    <xdr:clientData/>
  </xdr:twoCellAnchor>
  <xdr:twoCellAnchor>
    <xdr:from>
      <xdr:col>8</xdr:col>
      <xdr:colOff>38100</xdr:colOff>
      <xdr:row>14</xdr:row>
      <xdr:rowOff>9525</xdr:rowOff>
    </xdr:from>
    <xdr:to>
      <xdr:col>8</xdr:col>
      <xdr:colOff>923925</xdr:colOff>
      <xdr:row>19</xdr:row>
      <xdr:rowOff>7620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985760" y="4543425"/>
          <a:ext cx="885825" cy="2146935"/>
        </a:xfrm>
        <a:prstGeom prst="rect">
          <a:avLst/>
        </a:prstGeom>
        <a:solidFill>
          <a:srgbClr val="FFFF99"/>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0"/>
        <a:lstStyle/>
        <a:p>
          <a:pPr algn="l"/>
          <a:r>
            <a:rPr kumimoji="1" lang="ja-JP" altLang="en-US" sz="900" b="1">
              <a:solidFill>
                <a:srgbClr val="C00000"/>
              </a:solidFill>
            </a:rPr>
            <a:t>申告する事業用家屋が記載されている納税通知書の通知番号を全て記載してください。納税通知書が分かれている</a:t>
          </a:r>
          <a:r>
            <a:rPr lang="ja-JP" altLang="en-US" sz="900" b="1">
              <a:solidFill>
                <a:srgbClr val="C00000"/>
              </a:solidFill>
            </a:rPr>
            <a:t>場合は、それぞ れを合わせて記入してください。</a:t>
          </a:r>
          <a:endParaRPr kumimoji="1" lang="en-US" altLang="ja-JP" sz="900" b="1">
            <a:solidFill>
              <a:srgbClr val="C00000"/>
            </a:solidFill>
          </a:endParaRPr>
        </a:p>
      </xdr:txBody>
    </xdr:sp>
    <xdr:clientData/>
  </xdr:twoCellAnchor>
  <xdr:twoCellAnchor>
    <xdr:from>
      <xdr:col>8</xdr:col>
      <xdr:colOff>57150</xdr:colOff>
      <xdr:row>47</xdr:row>
      <xdr:rowOff>0</xdr:rowOff>
    </xdr:from>
    <xdr:to>
      <xdr:col>8</xdr:col>
      <xdr:colOff>914400</xdr:colOff>
      <xdr:row>66</xdr:row>
      <xdr:rowOff>361951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239125" y="14468475"/>
          <a:ext cx="857250" cy="7458076"/>
        </a:xfrm>
        <a:prstGeom prst="rect">
          <a:avLst/>
        </a:prstGeom>
        <a:solidFill>
          <a:srgbClr val="FFFF99"/>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lt"/>
              <a:ea typeface="+mn-ea"/>
              <a:cs typeface="+mn-cs"/>
            </a:rPr>
            <a:t>  </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未登記建物の場合、家屋番号は不要です。</a:t>
          </a:r>
          <a:endParaRPr lang="ja-JP" altLang="ja-JP" sz="1050">
            <a:effectLst/>
          </a:endParaRPr>
        </a:p>
        <a:p>
          <a:pPr algn="l"/>
          <a:r>
            <a:rPr kumimoji="0" lang="en-US" altLang="ja-JP" sz="1000" b="0" i="0" u="none" strike="noStrike" kern="0" cap="none" spc="0" normalizeH="0" baseline="0" noProof="0">
              <a:ln>
                <a:noFill/>
              </a:ln>
              <a:solidFill>
                <a:prstClr val="black"/>
              </a:solidFill>
              <a:effectLst/>
              <a:uLnTx/>
              <a:uFillTx/>
              <a:latin typeface="+mn-lt"/>
              <a:ea typeface="+mn-ea"/>
              <a:cs typeface="+mn-cs"/>
            </a:rPr>
            <a:t>  ※</a:t>
          </a:r>
          <a:r>
            <a:rPr kumimoji="0" lang="ja-JP" altLang="en-US" sz="1000" b="0" i="0" u="none" strike="noStrike" kern="0" cap="none" spc="0" normalizeH="0" baseline="0" noProof="0">
              <a:ln>
                <a:noFill/>
              </a:ln>
              <a:solidFill>
                <a:prstClr val="black"/>
              </a:solidFill>
              <a:effectLst/>
              <a:uLnTx/>
              <a:uFillTx/>
              <a:latin typeface="+mn-lt"/>
              <a:ea typeface="+mn-ea"/>
              <a:cs typeface="+mn-cs"/>
            </a:rPr>
            <a:t>所在・種類・延床面積：課税明細書や登記簿に記載、家屋番号：登記簿等に記載</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algn="l"/>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lang="ja-JP" altLang="en-US" sz="1000"/>
            <a:t>  家屋の</a:t>
          </a:r>
          <a:r>
            <a:rPr lang="ja-JP" altLang="en-US" sz="1200"/>
            <a:t>所在地（地番）</a:t>
          </a:r>
          <a:r>
            <a:rPr lang="ja-JP" altLang="en-US" sz="1000"/>
            <a:t>を記載してください。住所とは 異なる場合があります。 枠が不足している場合は、適宜追加願います。</a:t>
          </a:r>
          <a:endParaRPr kumimoji="1" lang="en-US" altLang="ja-JP" sz="1050" b="1">
            <a:solidFill>
              <a:srgbClr val="C00000"/>
            </a:solidFill>
          </a:endParaRPr>
        </a:p>
      </xdr:txBody>
    </xdr:sp>
    <xdr:clientData/>
  </xdr:twoCellAnchor>
  <xdr:twoCellAnchor>
    <xdr:from>
      <xdr:col>8</xdr:col>
      <xdr:colOff>57150</xdr:colOff>
      <xdr:row>35</xdr:row>
      <xdr:rowOff>38100</xdr:rowOff>
    </xdr:from>
    <xdr:to>
      <xdr:col>8</xdr:col>
      <xdr:colOff>914400</xdr:colOff>
      <xdr:row>43</xdr:row>
      <xdr:rowOff>295275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004810" y="10843260"/>
          <a:ext cx="857250" cy="2459355"/>
        </a:xfrm>
        <a:prstGeom prst="rect">
          <a:avLst/>
        </a:prstGeom>
        <a:solidFill>
          <a:srgbClr val="FFFF99"/>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1050" b="1">
              <a:solidFill>
                <a:srgbClr val="C00000"/>
              </a:solidFill>
            </a:rPr>
            <a:t>添付する書類を  ☑してください。</a:t>
          </a:r>
          <a:endParaRPr kumimoji="1" lang="en-US" altLang="ja-JP" sz="1050" b="1">
            <a:solidFill>
              <a:srgbClr val="C00000"/>
            </a:solidFill>
          </a:endParaRPr>
        </a:p>
      </xdr:txBody>
    </xdr:sp>
    <xdr:clientData/>
  </xdr:twoCellAnchor>
  <xdr:twoCellAnchor>
    <xdr:from>
      <xdr:col>2</xdr:col>
      <xdr:colOff>83820</xdr:colOff>
      <xdr:row>51</xdr:row>
      <xdr:rowOff>182880</xdr:rowOff>
    </xdr:from>
    <xdr:to>
      <xdr:col>7</xdr:col>
      <xdr:colOff>1242060</xdr:colOff>
      <xdr:row>66</xdr:row>
      <xdr:rowOff>99060</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a:xfrm>
          <a:off x="838200" y="15506700"/>
          <a:ext cx="7048500" cy="540258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000" b="1"/>
            <a:t>「特例対象資産一覧」は、申告書に記入してください。</a:t>
          </a:r>
          <a:endParaRPr kumimoji="1" lang="en-US" altLang="ja-JP" sz="2000" b="1"/>
        </a:p>
        <a:p>
          <a:pPr algn="ctr"/>
          <a:endParaRPr kumimoji="1" lang="en-US" altLang="ja-JP" sz="1200"/>
        </a:p>
        <a:p>
          <a:pPr algn="ctr"/>
          <a:r>
            <a:rPr kumimoji="1" lang="en-US" altLang="ja-JP" sz="1400" b="1"/>
            <a:t>※</a:t>
          </a:r>
          <a:r>
            <a:rPr kumimoji="1" lang="ja-JP" altLang="en-US" sz="1400" b="1"/>
            <a:t>本欄は、記入上の留意事項をお示ししています。</a:t>
          </a:r>
        </a:p>
      </xdr:txBody>
    </xdr:sp>
    <xdr:clientData/>
  </xdr:twoCellAnchor>
  <xdr:twoCellAnchor>
    <xdr:from>
      <xdr:col>10</xdr:col>
      <xdr:colOff>7620</xdr:colOff>
      <xdr:row>0</xdr:row>
      <xdr:rowOff>38100</xdr:rowOff>
    </xdr:from>
    <xdr:to>
      <xdr:col>17</xdr:col>
      <xdr:colOff>127000</xdr:colOff>
      <xdr:row>3</xdr:row>
      <xdr:rowOff>211666</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172787" y="38100"/>
          <a:ext cx="5114713" cy="1083733"/>
        </a:xfrm>
        <a:prstGeom prst="rect">
          <a:avLst/>
        </a:prstGeom>
        <a:solidFill>
          <a:schemeClr val="accent5">
            <a:lumMod val="20000"/>
            <a:lumOff val="80000"/>
          </a:schemeClr>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l"/>
          <a:r>
            <a:rPr kumimoji="1" lang="en-US" altLang="ja-JP" sz="1100" b="1">
              <a:solidFill>
                <a:srgbClr val="FF0000"/>
              </a:solidFill>
            </a:rPr>
            <a:t>※ </a:t>
          </a:r>
          <a:r>
            <a:rPr kumimoji="1" lang="ja-JP" altLang="en-US" sz="1100" b="1">
              <a:solidFill>
                <a:srgbClr val="FF0000"/>
              </a:solidFill>
            </a:rPr>
            <a:t>本転記表は、シート①の入力値をもとに申告書のイメージで作成しています。</a:t>
          </a:r>
          <a:endParaRPr kumimoji="1" lang="en-US" altLang="ja-JP" sz="1100" b="1">
            <a:solidFill>
              <a:srgbClr val="FF0000"/>
            </a:solidFill>
          </a:endParaRPr>
        </a:p>
        <a:p>
          <a:pPr algn="l"/>
          <a:r>
            <a:rPr kumimoji="1" lang="ja-JP" altLang="en-US" sz="1100"/>
            <a:t>１．「事業収入割合について」の欄は、入力値から算出し表示します。</a:t>
          </a:r>
        </a:p>
        <a:p>
          <a:pPr algn="l"/>
          <a:r>
            <a:rPr kumimoji="1" lang="ja-JP" altLang="en-US" sz="1100"/>
            <a:t>２．「特例対象資産について」の欄は、入力データを表示します。</a:t>
          </a:r>
          <a:endParaRPr kumimoji="1" lang="en-US" altLang="ja-JP" sz="1100"/>
        </a:p>
        <a:p>
          <a:pPr algn="l"/>
          <a:r>
            <a:rPr kumimoji="1" lang="ja-JP" altLang="en-US" sz="1100"/>
            <a:t>３．</a:t>
          </a:r>
          <a:r>
            <a:rPr kumimoji="1" lang="ja-JP" altLang="ja-JP" sz="1100">
              <a:solidFill>
                <a:schemeClr val="dk1"/>
              </a:solidFill>
              <a:effectLst/>
              <a:latin typeface="+mn-lt"/>
              <a:ea typeface="+mn-ea"/>
              <a:cs typeface="+mn-cs"/>
            </a:rPr>
            <a:t>参考として、</a:t>
          </a:r>
          <a:r>
            <a:rPr kumimoji="1" lang="ja-JP" altLang="en-US" sz="1100"/>
            <a:t>本シートの末尾には提出場所等を掲載しています。</a:t>
          </a:r>
        </a:p>
      </xdr:txBody>
    </xdr:sp>
    <xdr:clientData/>
  </xdr:twoCellAnchor>
  <xdr:twoCellAnchor>
    <xdr:from>
      <xdr:col>2</xdr:col>
      <xdr:colOff>76200</xdr:colOff>
      <xdr:row>36</xdr:row>
      <xdr:rowOff>220980</xdr:rowOff>
    </xdr:from>
    <xdr:to>
      <xdr:col>7</xdr:col>
      <xdr:colOff>1242060</xdr:colOff>
      <xdr:row>43</xdr:row>
      <xdr:rowOff>53340</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830580" y="11369040"/>
          <a:ext cx="7056120" cy="169164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800" b="1"/>
            <a:t>【</a:t>
          </a:r>
          <a:r>
            <a:rPr kumimoji="1" lang="ja-JP" altLang="en-US" sz="1700" b="1"/>
            <a:t>添付書類チェック項目</a:t>
          </a:r>
          <a:r>
            <a:rPr kumimoji="1" lang="en-US" altLang="ja-JP" sz="1700" b="1"/>
            <a:t>】</a:t>
          </a:r>
          <a:r>
            <a:rPr kumimoji="1" lang="ja-JP" altLang="en-US" sz="1700" b="1"/>
            <a:t>欄は、①申告確認受付票の提出書類欄に</a:t>
          </a:r>
          <a:endParaRPr kumimoji="1" lang="en-US" altLang="ja-JP" sz="1700" b="1"/>
        </a:p>
        <a:p>
          <a:pPr algn="ctr"/>
          <a:r>
            <a:rPr kumimoji="1" lang="ja-JP" altLang="en-US" sz="1700" b="1"/>
            <a:t>✓チェックするとともに申告書に記入してください。</a:t>
          </a:r>
          <a:endParaRPr kumimoji="1" lang="en-US" altLang="ja-JP" sz="1700" b="1"/>
        </a:p>
        <a:p>
          <a:pPr algn="ctr"/>
          <a:endParaRPr kumimoji="1" lang="en-US" altLang="ja-JP" sz="1200"/>
        </a:p>
        <a:p>
          <a:pPr algn="ctr"/>
          <a:r>
            <a:rPr kumimoji="1" lang="en-US" altLang="ja-JP" sz="1400" b="1"/>
            <a:t>※</a:t>
          </a:r>
          <a:r>
            <a:rPr kumimoji="1" lang="ja-JP" altLang="en-US" sz="1400" b="1"/>
            <a:t>本欄は、記入上の留意事項をお示ししています。</a:t>
          </a:r>
        </a:p>
      </xdr:txBody>
    </xdr:sp>
    <xdr:clientData/>
  </xdr:twoCellAnchor>
  <xdr:twoCellAnchor>
    <xdr:from>
      <xdr:col>3</xdr:col>
      <xdr:colOff>491066</xdr:colOff>
      <xdr:row>16</xdr:row>
      <xdr:rowOff>135466</xdr:rowOff>
    </xdr:from>
    <xdr:to>
      <xdr:col>4</xdr:col>
      <xdr:colOff>1244600</xdr:colOff>
      <xdr:row>16</xdr:row>
      <xdr:rowOff>431799</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921933" y="5384799"/>
          <a:ext cx="2057400"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1200"/>
            <a:t>事業用家屋（別紙のとおり）</a:t>
          </a:r>
        </a:p>
      </xdr:txBody>
    </xdr:sp>
    <xdr:clientData/>
  </xdr:twoCellAnchor>
  <xdr:twoCellAnchor>
    <xdr:from>
      <xdr:col>3</xdr:col>
      <xdr:colOff>482600</xdr:colOff>
      <xdr:row>17</xdr:row>
      <xdr:rowOff>127001</xdr:rowOff>
    </xdr:from>
    <xdr:to>
      <xdr:col>4</xdr:col>
      <xdr:colOff>1236134</xdr:colOff>
      <xdr:row>17</xdr:row>
      <xdr:rowOff>423334</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913467" y="5935134"/>
          <a:ext cx="2057400"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1200"/>
            <a:t>償却資産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285750</xdr:colOff>
          <xdr:row>25</xdr:row>
          <xdr:rowOff>295275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solidFill>
              <a:srgbClr val="FFCDCE"/>
            </a:solidFill>
            <a:ln w="9525">
              <a:solidFill>
                <a:srgbClr val="C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1</xdr:col>
          <xdr:colOff>314325</xdr:colOff>
          <xdr:row>15</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solidFill>
              <a:srgbClr val="D6F1F2"/>
            </a:solidFill>
            <a:ln w="9525" cap="rnd">
              <a:solidFill>
                <a:srgbClr val="000000"/>
              </a:solidFill>
              <a:prstDash val="sysDot"/>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12</xdr:col>
          <xdr:colOff>314325</xdr:colOff>
          <xdr:row>13</xdr:row>
          <xdr:rowOff>285750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solidFill>
              <a:srgbClr val="D6F1F2"/>
            </a:solidFill>
            <a:ln w="9525" cap="rnd">
              <a:solidFill>
                <a:srgbClr val="000000"/>
              </a:solidFill>
              <a:prstDash val="sysDot"/>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0</xdr:rowOff>
        </xdr:from>
        <xdr:to>
          <xdr:col>12</xdr:col>
          <xdr:colOff>314325</xdr:colOff>
          <xdr:row>14</xdr:row>
          <xdr:rowOff>419100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solidFill>
              <a:srgbClr val="D6F1F2"/>
            </a:solidFill>
            <a:ln w="9525" cap="rnd">
              <a:solidFill>
                <a:srgbClr val="000000"/>
              </a:solidFill>
              <a:prstDash val="sysDot"/>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0</xdr:rowOff>
        </xdr:from>
        <xdr:to>
          <xdr:col>12</xdr:col>
          <xdr:colOff>314325</xdr:colOff>
          <xdr:row>15</xdr:row>
          <xdr:rowOff>285750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solidFill>
              <a:srgbClr val="D6F1F2"/>
            </a:solidFill>
            <a:ln w="9525" cap="rnd">
              <a:solidFill>
                <a:srgbClr val="000000"/>
              </a:solidFill>
              <a:prstDash val="sysDot"/>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9525</xdr:rowOff>
        </xdr:from>
        <xdr:to>
          <xdr:col>2</xdr:col>
          <xdr:colOff>314325</xdr:colOff>
          <xdr:row>24</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285750</xdr:colOff>
          <xdr:row>26</xdr:row>
          <xdr:rowOff>428625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solidFill>
              <a:srgbClr val="FFCDCE"/>
            </a:solidFill>
            <a:ln w="9525">
              <a:solidFill>
                <a:srgbClr val="C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285750</xdr:colOff>
          <xdr:row>20</xdr:row>
          <xdr:rowOff>295275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solidFill>
              <a:srgbClr val="FFCDCE"/>
            </a:solidFill>
            <a:ln w="9525">
              <a:solidFill>
                <a:srgbClr val="C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2</xdr:col>
          <xdr:colOff>314325</xdr:colOff>
          <xdr:row>17</xdr:row>
          <xdr:rowOff>295275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2</xdr:col>
          <xdr:colOff>314325</xdr:colOff>
          <xdr:row>18</xdr:row>
          <xdr:rowOff>295275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2</xdr:col>
          <xdr:colOff>314325</xdr:colOff>
          <xdr:row>28</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2</xdr:col>
          <xdr:colOff>314325</xdr:colOff>
          <xdr:row>31</xdr:row>
          <xdr:rowOff>285750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19050</xdr:rowOff>
        </xdr:from>
        <xdr:to>
          <xdr:col>2</xdr:col>
          <xdr:colOff>314325</xdr:colOff>
          <xdr:row>28</xdr:row>
          <xdr:rowOff>295275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19050</xdr:rowOff>
        </xdr:from>
        <xdr:to>
          <xdr:col>3</xdr:col>
          <xdr:colOff>295275</xdr:colOff>
          <xdr:row>30</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295275</xdr:colOff>
          <xdr:row>30</xdr:row>
          <xdr:rowOff>295275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0</xdr:rowOff>
        </xdr:from>
        <xdr:to>
          <xdr:col>3</xdr:col>
          <xdr:colOff>295275</xdr:colOff>
          <xdr:row>32</xdr:row>
          <xdr:rowOff>285750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2</xdr:col>
          <xdr:colOff>314325</xdr:colOff>
          <xdr:row>21</xdr:row>
          <xdr:rowOff>295275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314325</xdr:colOff>
          <xdr:row>22</xdr:row>
          <xdr:rowOff>295275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solidFill>
              <a:srgbClr val="D6F1F2"/>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38100</xdr:rowOff>
        </xdr:from>
        <xdr:to>
          <xdr:col>9</xdr:col>
          <xdr:colOff>266700</xdr:colOff>
          <xdr:row>5</xdr:row>
          <xdr:rowOff>219075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solidFill>
              <a:srgbClr val="FFFFE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固定電話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19050</xdr:rowOff>
        </xdr:from>
        <xdr:to>
          <xdr:col>16</xdr:col>
          <xdr:colOff>276225</xdr:colOff>
          <xdr:row>5</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solidFill>
              <a:srgbClr val="FFFF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1</xdr:col>
          <xdr:colOff>314325</xdr:colOff>
          <xdr:row>10</xdr:row>
          <xdr:rowOff>285750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solidFill>
              <a:srgbClr val="FF0101"/>
            </a:solidFill>
            <a:ln w="9525">
              <a:solidFill>
                <a:srgbClr val="000000"/>
              </a:solidFill>
              <a:miter lim="800000"/>
              <a:headEnd/>
              <a:tailEnd/>
            </a:ln>
          </xdr:spPr>
        </xdr:sp>
        <xdr:clientData/>
      </xdr:twoCellAnchor>
    </mc:Choice>
    <mc:Fallback/>
  </mc:AlternateContent>
  <xdr:twoCellAnchor>
    <xdr:from>
      <xdr:col>23</xdr:col>
      <xdr:colOff>241040</xdr:colOff>
      <xdr:row>35</xdr:row>
      <xdr:rowOff>15549</xdr:rowOff>
    </xdr:from>
    <xdr:to>
      <xdr:col>43</xdr:col>
      <xdr:colOff>349897</xdr:colOff>
      <xdr:row>48</xdr:row>
      <xdr:rowOff>295469</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59081" y="10325876"/>
          <a:ext cx="6197081" cy="4222103"/>
        </a:xfrm>
        <a:prstGeom prst="rect">
          <a:avLst/>
        </a:prstGeom>
        <a:solidFill>
          <a:srgbClr val="FFFFD9"/>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lang="ja-JP" altLang="en-US" sz="1400" b="1">
              <a:solidFill>
                <a:srgbClr val="C00000"/>
              </a:solidFill>
              <a:effectLst/>
            </a:rPr>
            <a:t>（申告する場合の留意事項）</a:t>
          </a:r>
          <a:endParaRPr lang="en-US" altLang="ja-JP" sz="1400" b="1">
            <a:solidFill>
              <a:srgbClr val="C00000"/>
            </a:solidFill>
            <a:effectLst/>
          </a:endParaRPr>
        </a:p>
        <a:p>
          <a:pPr algn="l"/>
          <a:r>
            <a:rPr lang="ja-JP" altLang="en-US" sz="1200">
              <a:solidFill>
                <a:sysClr val="windowText" lastClr="000000"/>
              </a:solidFill>
              <a:effectLst/>
            </a:rPr>
            <a:t>① 申告書類は認定経営革新等支援機関（以下、商工会等という。）にご提出ください。</a:t>
          </a:r>
          <a:endParaRPr lang="en-US" altLang="ja-JP" sz="1200">
            <a:solidFill>
              <a:sysClr val="windowText" lastClr="000000"/>
            </a:solidFill>
            <a:effectLst/>
          </a:endParaRPr>
        </a:p>
        <a:p>
          <a:pPr algn="l"/>
          <a:r>
            <a:rPr lang="ja-JP" altLang="en-US" sz="1200">
              <a:solidFill>
                <a:sysClr val="windowText" lastClr="000000"/>
              </a:solidFill>
              <a:effectLst/>
            </a:rPr>
            <a:t>② </a:t>
          </a:r>
          <a:r>
            <a:rPr lang="ja-JP" altLang="en-US" sz="1200">
              <a:solidFill>
                <a:srgbClr val="C00000"/>
              </a:solidFill>
              <a:effectLst/>
            </a:rPr>
            <a:t>商工会等は、提出書類と特例対象資産を確認できる書類をもとに確認作業を行います。</a:t>
          </a:r>
        </a:p>
        <a:p>
          <a:pPr algn="l"/>
          <a:r>
            <a:rPr lang="ja-JP" altLang="en-US" sz="1200">
              <a:solidFill>
                <a:srgbClr val="C00000"/>
              </a:solidFill>
              <a:effectLst/>
            </a:rPr>
            <a:t>   そのため、</a:t>
          </a:r>
          <a:r>
            <a:rPr lang="ja-JP" altLang="en-US" sz="1200" b="1" u="sng">
              <a:solidFill>
                <a:srgbClr val="C00000"/>
              </a:solidFill>
              <a:effectLst/>
            </a:rPr>
            <a:t>特例対象資産を「確認できる書類」をご持参ください。</a:t>
          </a:r>
        </a:p>
        <a:p>
          <a:pPr algn="l"/>
          <a:r>
            <a:rPr lang="ja-JP" altLang="en-US" sz="1200">
              <a:solidFill>
                <a:srgbClr val="002060"/>
              </a:solidFill>
              <a:effectLst/>
            </a:rPr>
            <a:t>   </a:t>
          </a:r>
          <a:r>
            <a:rPr lang="ja-JP" altLang="en-US" sz="1200">
              <a:solidFill>
                <a:sysClr val="windowText" lastClr="000000"/>
              </a:solidFill>
              <a:effectLst/>
            </a:rPr>
            <a:t>また、確認作業が終了する迄の間は、各書類はお預かりさせていただきます。</a:t>
          </a:r>
        </a:p>
        <a:p>
          <a:pPr algn="l"/>
          <a:r>
            <a:rPr lang="ja-JP" altLang="en-US" sz="1200">
              <a:solidFill>
                <a:sysClr val="windowText" lastClr="000000"/>
              </a:solidFill>
              <a:effectLst/>
            </a:rPr>
            <a:t>  （その場での確認は困難であることが想定されますので、ご容赦ください。）</a:t>
          </a:r>
        </a:p>
        <a:p>
          <a:pPr algn="l"/>
          <a:r>
            <a:rPr lang="en-US" altLang="ja-JP" sz="1200" b="1">
              <a:solidFill>
                <a:srgbClr val="C00000"/>
              </a:solidFill>
              <a:effectLst/>
            </a:rPr>
            <a:t>※ </a:t>
          </a:r>
          <a:r>
            <a:rPr lang="ja-JP" altLang="en-US" sz="1200" b="1">
              <a:solidFill>
                <a:srgbClr val="C00000"/>
              </a:solidFill>
              <a:effectLst/>
            </a:rPr>
            <a:t>「提出書類」および「確認できる書類」については、本シートに掲載していますので</a:t>
          </a:r>
          <a:endParaRPr lang="en-US" altLang="ja-JP" sz="1200" b="1">
            <a:solidFill>
              <a:srgbClr val="C00000"/>
            </a:solidFill>
            <a:effectLst/>
          </a:endParaRPr>
        </a:p>
        <a:p>
          <a:pPr algn="l"/>
          <a:r>
            <a:rPr lang="ja-JP" altLang="en-US" sz="1200" b="1">
              <a:solidFill>
                <a:srgbClr val="C00000"/>
              </a:solidFill>
              <a:effectLst/>
            </a:rPr>
            <a:t>　再度ご確認ください。</a:t>
          </a:r>
        </a:p>
        <a:p>
          <a:pPr algn="l"/>
          <a:r>
            <a:rPr lang="ja-JP" altLang="en-US" sz="1200">
              <a:solidFill>
                <a:srgbClr val="002060"/>
              </a:solidFill>
              <a:effectLst/>
            </a:rPr>
            <a:t>　・「提出書類」　　　：１７行～３３行</a:t>
          </a:r>
        </a:p>
        <a:p>
          <a:pPr algn="l"/>
          <a:r>
            <a:rPr lang="ja-JP" altLang="en-US" sz="1200">
              <a:solidFill>
                <a:srgbClr val="002060"/>
              </a:solidFill>
              <a:effectLst/>
            </a:rPr>
            <a:t>　・「確認できる書類」：３５行～４２行</a:t>
          </a:r>
          <a:endParaRPr lang="en-US" altLang="ja-JP" sz="1200">
            <a:solidFill>
              <a:srgbClr val="002060"/>
            </a:solidFill>
            <a:effectLst/>
          </a:endParaRPr>
        </a:p>
        <a:p>
          <a:pPr algn="l"/>
          <a:r>
            <a:rPr lang="ja-JP" altLang="en-US" sz="1200">
              <a:solidFill>
                <a:sysClr val="windowText" lastClr="000000"/>
              </a:solidFill>
              <a:effectLst/>
            </a:rPr>
            <a:t>③ 確認作業は、一定の日数を要することが想定されますので、早めにご提出願います。</a:t>
          </a:r>
          <a:endParaRPr lang="en-US" altLang="ja-JP" sz="1200">
            <a:solidFill>
              <a:sysClr val="windowText" lastClr="000000"/>
            </a:solidFill>
            <a:effectLst/>
          </a:endParaRPr>
        </a:p>
        <a:p>
          <a:pPr algn="l"/>
          <a:r>
            <a:rPr lang="ja-JP" altLang="en-US" sz="1200">
              <a:solidFill>
                <a:sysClr val="windowText" lastClr="000000"/>
              </a:solidFill>
              <a:effectLst/>
            </a:rPr>
            <a:t>④ 商工会等は、確認作業終了後に担当者に電話にて連絡しますので、窓口に受け取りに</a:t>
          </a:r>
        </a:p>
        <a:p>
          <a:pPr algn="l"/>
          <a:r>
            <a:rPr lang="ja-JP" altLang="en-US" sz="1200">
              <a:solidFill>
                <a:sysClr val="windowText" lastClr="000000"/>
              </a:solidFill>
              <a:effectLst/>
            </a:rPr>
            <a:t>　来てください。</a:t>
          </a:r>
          <a:endParaRPr lang="en-US" altLang="ja-JP" sz="1200">
            <a:solidFill>
              <a:sysClr val="windowText" lastClr="000000"/>
            </a:solidFill>
            <a:effectLst/>
          </a:endParaRPr>
        </a:p>
        <a:p>
          <a:pPr algn="l"/>
          <a:r>
            <a:rPr lang="ja-JP" altLang="en-US" sz="1200">
              <a:solidFill>
                <a:sysClr val="windowText" lastClr="000000"/>
              </a:solidFill>
              <a:effectLst/>
            </a:rPr>
            <a:t>　</a:t>
          </a:r>
          <a:r>
            <a:rPr lang="en-US" altLang="ja-JP" sz="1200">
              <a:solidFill>
                <a:sysClr val="windowText" lastClr="000000"/>
              </a:solidFill>
              <a:effectLst/>
            </a:rPr>
            <a:t>※</a:t>
          </a:r>
          <a:r>
            <a:rPr lang="ja-JP" altLang="en-US" sz="1200">
              <a:solidFill>
                <a:sysClr val="windowText" lastClr="000000"/>
              </a:solidFill>
              <a:effectLst/>
            </a:rPr>
            <a:t>固定電話、携帯電話のいずれかのチェックボックスを「</a:t>
          </a:r>
          <a:r>
            <a:rPr lang="en-US" altLang="ja-JP" sz="1200">
              <a:solidFill>
                <a:sysClr val="windowText" lastClr="000000"/>
              </a:solidFill>
              <a:effectLst/>
            </a:rPr>
            <a:t>ON=</a:t>
          </a:r>
          <a:r>
            <a:rPr lang="ja-JP" altLang="en-US" sz="1200">
              <a:solidFill>
                <a:sysClr val="windowText" lastClr="000000"/>
              </a:solidFill>
              <a:effectLst/>
            </a:rPr>
            <a:t>✓」しましたか？</a:t>
          </a:r>
          <a:endParaRPr lang="en-US" altLang="ja-JP" sz="1200">
            <a:solidFill>
              <a:sysClr val="windowText" lastClr="000000"/>
            </a:solidFill>
            <a:effectLst/>
          </a:endParaRPr>
        </a:p>
        <a:p>
          <a:pPr algn="l"/>
          <a:r>
            <a:rPr lang="ja-JP" altLang="en-US" sz="1200">
              <a:solidFill>
                <a:sysClr val="windowText" lastClr="000000"/>
              </a:solidFill>
              <a:effectLst/>
            </a:rPr>
            <a:t>　　</a:t>
          </a:r>
          <a:r>
            <a:rPr lang="ja-JP" altLang="en-US" sz="1200" u="sng">
              <a:solidFill>
                <a:sysClr val="windowText" lastClr="000000"/>
              </a:solidFill>
              <a:effectLst/>
            </a:rPr>
            <a:t>「✓」された電話に架けさせていただきます。</a:t>
          </a:r>
          <a:endParaRPr lang="ja-JP" altLang="ja-JP" sz="1200" u="sng">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0" tIns="0" rIns="0" bIns="0" rtlCol="0" anchor="ctr" anchorCtr="0"/>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5.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3A19-EB5C-4FD8-8C7E-2C79996201C8}">
  <sheetPr codeName="Sheet2">
    <tabColor theme="1" tint="4.9989318521683403E-2"/>
    <pageSetUpPr fitToPage="1"/>
  </sheetPr>
  <dimension ref="A1:C17"/>
  <sheetViews>
    <sheetView showGridLines="0" zoomScale="80" zoomScaleNormal="80" workbookViewId="0">
      <pane xSplit="3" ySplit="1" topLeftCell="D2" activePane="bottomRight" state="frozen"/>
      <selection pane="topRight" activeCell="D1" sqref="D1"/>
      <selection pane="bottomLeft" activeCell="A2" sqref="A2"/>
      <selection pane="bottomRight" activeCell="O7" sqref="O7"/>
    </sheetView>
  </sheetViews>
  <sheetFormatPr defaultColWidth="8.75" defaultRowHeight="18.75"/>
  <cols>
    <col min="1" max="1" width="1.25" style="105" customWidth="1"/>
    <col min="2" max="2" width="32" style="105" customWidth="1"/>
    <col min="3" max="3" width="96.5" style="105" customWidth="1"/>
    <col min="4" max="4" width="2.25" style="105" customWidth="1"/>
    <col min="5" max="16384" width="8.75" style="105"/>
  </cols>
  <sheetData>
    <row r="1" spans="1:3" ht="29.45" customHeight="1">
      <c r="A1" s="303" t="s">
        <v>250</v>
      </c>
      <c r="B1" s="304"/>
    </row>
    <row r="2" spans="1:3" ht="3.6" customHeight="1">
      <c r="A2" s="289"/>
    </row>
    <row r="3" spans="1:3" ht="25.15" customHeight="1">
      <c r="A3" s="598" t="s">
        <v>335</v>
      </c>
      <c r="B3" s="598"/>
      <c r="C3" s="598"/>
    </row>
    <row r="4" spans="1:3" s="286" customFormat="1" ht="25.15" customHeight="1">
      <c r="A4" s="291"/>
      <c r="B4" s="292" t="s">
        <v>243</v>
      </c>
      <c r="C4" s="292" t="s">
        <v>244</v>
      </c>
    </row>
    <row r="5" spans="1:3" s="354" customFormat="1" ht="45" customHeight="1">
      <c r="A5" s="290"/>
      <c r="B5" s="394" t="s">
        <v>308</v>
      </c>
      <c r="C5" s="293" t="s">
        <v>513</v>
      </c>
    </row>
    <row r="6" spans="1:3" s="354" customFormat="1" ht="45" customHeight="1">
      <c r="A6" s="290"/>
      <c r="B6" s="394" t="s">
        <v>309</v>
      </c>
      <c r="C6" s="294" t="s">
        <v>251</v>
      </c>
    </row>
    <row r="7" spans="1:3" s="354" customFormat="1" ht="64.900000000000006" customHeight="1">
      <c r="A7" s="290"/>
      <c r="B7" s="394" t="s">
        <v>310</v>
      </c>
      <c r="C7" s="293" t="s">
        <v>245</v>
      </c>
    </row>
    <row r="8" spans="1:3" ht="45" customHeight="1">
      <c r="B8" s="394" t="s">
        <v>311</v>
      </c>
      <c r="C8" s="293" t="s">
        <v>325</v>
      </c>
    </row>
    <row r="9" spans="1:3" s="286" customFormat="1" ht="8.4499999999999993" customHeight="1">
      <c r="B9" s="290"/>
      <c r="C9" s="290"/>
    </row>
    <row r="10" spans="1:3" s="286" customFormat="1" ht="25.9" customHeight="1">
      <c r="A10" s="597" t="s">
        <v>419</v>
      </c>
      <c r="B10" s="597"/>
      <c r="C10" s="597"/>
    </row>
    <row r="11" spans="1:3" s="286" customFormat="1" ht="24" customHeight="1">
      <c r="A11" s="291"/>
      <c r="B11" s="295" t="s">
        <v>249</v>
      </c>
      <c r="C11" s="295" t="s">
        <v>307</v>
      </c>
    </row>
    <row r="12" spans="1:3" s="354" customFormat="1" ht="44.45" customHeight="1">
      <c r="A12" s="290"/>
      <c r="B12" s="599" t="s">
        <v>312</v>
      </c>
      <c r="C12" s="449" t="s">
        <v>386</v>
      </c>
    </row>
    <row r="13" spans="1:3" s="354" customFormat="1" ht="44.45" customHeight="1">
      <c r="A13" s="290"/>
      <c r="B13" s="600"/>
      <c r="C13" s="296" t="s">
        <v>418</v>
      </c>
    </row>
    <row r="14" spans="1:3" s="354" customFormat="1" ht="45" customHeight="1">
      <c r="A14" s="290"/>
      <c r="B14" s="395" t="s">
        <v>313</v>
      </c>
      <c r="C14" s="296" t="s">
        <v>334</v>
      </c>
    </row>
    <row r="15" spans="1:3" s="286" customFormat="1" ht="21" customHeight="1">
      <c r="B15" s="396" t="s">
        <v>303</v>
      </c>
    </row>
    <row r="16" spans="1:3" ht="21" customHeight="1">
      <c r="B16" s="396" t="s">
        <v>252</v>
      </c>
    </row>
    <row r="17" spans="2:2" ht="21" customHeight="1">
      <c r="B17" s="396" t="s">
        <v>470</v>
      </c>
    </row>
  </sheetData>
  <sheetProtection algorithmName="SHA-512" hashValue="Lu1nz5L+P31HwxotAcsuQpioy5bBHAnqABNHzS7g1WugHwOm4DMALfC7Kc5fTVSmlcRTIjn0XNKxa3XknOjj/Q==" saltValue="F09e4ppilwlgttSTGltp+g==" spinCount="100000" sheet="1" objects="1" scenarios="1"/>
  <mergeCells count="3">
    <mergeCell ref="A10:C10"/>
    <mergeCell ref="A3:C3"/>
    <mergeCell ref="B12:B13"/>
  </mergeCells>
  <phoneticPr fontId="1"/>
  <pageMargins left="0.31496062992125984" right="0.11811023622047245" top="0.39370078740157483" bottom="0.19685039370078741" header="0.31496062992125984" footer="0.15748031496062992"/>
  <pageSetup paperSize="9" orientation="landscape" r:id="rId1"/>
  <headerFooter>
    <oddFooter>&amp;Rご利用ガイド</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A52A-AC40-4CD7-90EE-C9715FCDC58F}">
  <sheetPr codeName="Sheet1">
    <tabColor rgb="FFC00000"/>
    <pageSetUpPr fitToPage="1"/>
  </sheetPr>
  <dimension ref="A1:AE156"/>
  <sheetViews>
    <sheetView showGridLines="0" workbookViewId="0">
      <pane xSplit="6" ySplit="2" topLeftCell="G3" activePane="bottomRight" state="frozen"/>
      <selection pane="topRight" activeCell="G1" sqref="G1"/>
      <selection pane="bottomLeft" activeCell="A3" sqref="A3"/>
      <selection pane="bottomRight" activeCell="B28" sqref="B28:F28"/>
    </sheetView>
  </sheetViews>
  <sheetFormatPr defaultColWidth="9" defaultRowHeight="18.75"/>
  <cols>
    <col min="1" max="1" width="1.375" style="1" customWidth="1"/>
    <col min="2" max="2" width="11.125" style="1" customWidth="1"/>
    <col min="3" max="4" width="18.625" style="1" customWidth="1"/>
    <col min="5" max="6" width="14.875" style="1" customWidth="1"/>
    <col min="7" max="7" width="3.625" style="105" customWidth="1"/>
    <col min="8" max="8" width="13.875" style="105" customWidth="1"/>
    <col min="9" max="9" width="23.875" style="1" customWidth="1"/>
    <col min="10" max="10" width="24.25" style="1" customWidth="1"/>
    <col min="11" max="11" width="23.375" style="1" customWidth="1"/>
    <col min="12" max="12" width="15.25" style="1" hidden="1" customWidth="1"/>
    <col min="13" max="13" width="12.375" style="1" hidden="1" customWidth="1"/>
    <col min="14" max="14" width="3.625" style="1" hidden="1" customWidth="1"/>
    <col min="15" max="15" width="4.5" style="1" customWidth="1"/>
    <col min="16" max="16384" width="9" style="1"/>
  </cols>
  <sheetData>
    <row r="1" spans="2:14" ht="32.25" customHeight="1" thickBot="1">
      <c r="B1" s="656" t="s">
        <v>115</v>
      </c>
      <c r="C1" s="657"/>
      <c r="D1" s="657"/>
      <c r="E1" s="91" t="s">
        <v>117</v>
      </c>
      <c r="F1" s="115">
        <f ca="1">TODAY()</f>
        <v>44179</v>
      </c>
      <c r="H1" s="523" t="s">
        <v>116</v>
      </c>
      <c r="I1" s="524">
        <v>44228</v>
      </c>
      <c r="J1" s="180"/>
      <c r="K1" s="180"/>
      <c r="L1" s="150" t="s">
        <v>164</v>
      </c>
      <c r="M1" s="655" t="s">
        <v>164</v>
      </c>
      <c r="N1" s="655"/>
    </row>
    <row r="2" spans="2:14" ht="30" customHeight="1" thickBot="1">
      <c r="B2" s="100" t="s">
        <v>7</v>
      </c>
      <c r="C2" s="658" t="str">
        <f>C55</f>
        <v>事業所名はシート④ に入力。（申告する場合）</v>
      </c>
      <c r="D2" s="659"/>
      <c r="E2" s="659"/>
      <c r="F2" s="660"/>
      <c r="H2" s="525" t="s">
        <v>229</v>
      </c>
      <c r="I2" s="526" t="str">
        <f ca="1">I59</f>
        <v>申告締切日迄の日数は、</v>
      </c>
      <c r="J2" s="527">
        <f ca="1">J59</f>
        <v>49</v>
      </c>
      <c r="K2" s="180"/>
      <c r="L2" s="150"/>
      <c r="M2" s="150"/>
      <c r="N2" s="149"/>
    </row>
    <row r="3" spans="2:14" ht="16.149999999999999" customHeight="1" thickBot="1">
      <c r="B3" s="674"/>
      <c r="C3" s="674"/>
      <c r="D3" s="674"/>
      <c r="E3" s="674"/>
      <c r="F3" s="674"/>
      <c r="G3" s="681"/>
      <c r="H3" s="680" t="str">
        <f ca="1">I60</f>
        <v/>
      </c>
      <c r="I3" s="680"/>
      <c r="J3" s="680"/>
      <c r="K3" s="680"/>
      <c r="L3" s="150"/>
      <c r="M3" s="150"/>
      <c r="N3" s="149"/>
    </row>
    <row r="4" spans="2:14" ht="4.1500000000000004" hidden="1" customHeight="1" thickBot="1">
      <c r="B4" s="678"/>
      <c r="C4" s="678"/>
      <c r="D4" s="678"/>
      <c r="E4" s="678"/>
      <c r="F4" s="678"/>
      <c r="G4" s="681"/>
      <c r="H4" s="680"/>
      <c r="I4" s="680"/>
      <c r="J4" s="680"/>
      <c r="K4" s="680"/>
      <c r="L4" s="297"/>
      <c r="M4" s="297"/>
      <c r="N4" s="149"/>
    </row>
    <row r="5" spans="2:14" ht="39.6" customHeight="1" thickBot="1">
      <c r="B5" s="665" t="s">
        <v>401</v>
      </c>
      <c r="C5" s="666"/>
      <c r="D5" s="666"/>
      <c r="E5" s="666"/>
      <c r="F5" s="667"/>
      <c r="H5" s="673" t="str">
        <f>C61</f>
        <v>※ 本シートの入力は、１．～３．の順に入力してください。
　なお、「3．特例対象資産について」は、申告する場合は入力してください。</v>
      </c>
      <c r="I5" s="673"/>
      <c r="J5" s="673"/>
      <c r="K5" s="673"/>
      <c r="L5" s="150"/>
      <c r="M5" s="150"/>
      <c r="N5" s="149"/>
    </row>
    <row r="6" spans="2:14" ht="4.9000000000000004" customHeight="1">
      <c r="B6" s="679"/>
      <c r="C6" s="679"/>
      <c r="D6" s="679"/>
      <c r="E6" s="679"/>
      <c r="F6" s="679"/>
      <c r="G6" s="1"/>
      <c r="H6" s="1"/>
      <c r="L6" s="443"/>
      <c r="M6" s="443"/>
      <c r="N6" s="149"/>
    </row>
    <row r="7" spans="2:14" ht="22.9" customHeight="1">
      <c r="B7" s="661" t="s">
        <v>449</v>
      </c>
      <c r="C7" s="661"/>
      <c r="D7" s="661"/>
      <c r="E7" s="661"/>
      <c r="F7" s="661"/>
      <c r="H7" s="1"/>
      <c r="L7" s="150"/>
      <c r="M7" s="150"/>
      <c r="N7" s="149"/>
    </row>
    <row r="8" spans="2:14" ht="25.15" customHeight="1" thickBot="1">
      <c r="B8" s="3" t="s">
        <v>0</v>
      </c>
      <c r="C8" s="104" t="s">
        <v>2</v>
      </c>
      <c r="D8" s="104" t="s">
        <v>1</v>
      </c>
      <c r="E8" s="3" t="s">
        <v>3</v>
      </c>
      <c r="F8" s="3" t="s">
        <v>4</v>
      </c>
      <c r="G8" s="497"/>
      <c r="H8" s="1"/>
      <c r="L8" s="150"/>
      <c r="M8" s="150"/>
      <c r="N8" s="149"/>
    </row>
    <row r="9" spans="2:14" ht="25.15" customHeight="1">
      <c r="B9" s="102">
        <v>2</v>
      </c>
      <c r="C9" s="263"/>
      <c r="D9" s="264"/>
      <c r="E9" s="103" t="str">
        <f>②事業収入割合・軽減率算出!E7</f>
        <v/>
      </c>
      <c r="F9" s="4" t="str">
        <f>②事業収入割合・軽減率算出!F7</f>
        <v/>
      </c>
      <c r="G9" s="682"/>
      <c r="H9" s="1"/>
      <c r="L9" s="150"/>
      <c r="M9" s="150"/>
      <c r="N9" s="149"/>
    </row>
    <row r="10" spans="2:14" ht="25.15" customHeight="1">
      <c r="B10" s="102">
        <v>3</v>
      </c>
      <c r="C10" s="265"/>
      <c r="D10" s="266"/>
      <c r="E10" s="103" t="str">
        <f>②事業収入割合・軽減率算出!E8</f>
        <v/>
      </c>
      <c r="F10" s="4" t="str">
        <f>②事業収入割合・軽減率算出!F8</f>
        <v/>
      </c>
      <c r="G10" s="682"/>
      <c r="H10" s="1"/>
      <c r="L10" s="150"/>
      <c r="M10" s="150"/>
      <c r="N10" s="149"/>
    </row>
    <row r="11" spans="2:14" ht="25.15" customHeight="1">
      <c r="B11" s="102">
        <v>4</v>
      </c>
      <c r="C11" s="265"/>
      <c r="D11" s="266"/>
      <c r="E11" s="103" t="str">
        <f>②事業収入割合・軽減率算出!E9</f>
        <v/>
      </c>
      <c r="F11" s="4" t="str">
        <f>②事業収入割合・軽減率算出!F9</f>
        <v/>
      </c>
      <c r="G11" s="682"/>
      <c r="H11" s="1"/>
      <c r="L11" s="150"/>
      <c r="M11" s="150"/>
      <c r="N11" s="149"/>
    </row>
    <row r="12" spans="2:14" ht="25.15" customHeight="1">
      <c r="B12" s="102">
        <v>5</v>
      </c>
      <c r="C12" s="265"/>
      <c r="D12" s="266"/>
      <c r="E12" s="103" t="str">
        <f>②事業収入割合・軽減率算出!E10</f>
        <v/>
      </c>
      <c r="F12" s="4" t="str">
        <f>②事業収入割合・軽減率算出!F10</f>
        <v/>
      </c>
      <c r="G12" s="682"/>
      <c r="H12" s="1"/>
      <c r="L12" s="150"/>
      <c r="M12" s="150"/>
      <c r="N12" s="149"/>
    </row>
    <row r="13" spans="2:14" ht="25.15" customHeight="1">
      <c r="B13" s="102">
        <v>6</v>
      </c>
      <c r="C13" s="265"/>
      <c r="D13" s="266"/>
      <c r="E13" s="103" t="str">
        <f>②事業収入割合・軽減率算出!E11</f>
        <v/>
      </c>
      <c r="F13" s="4" t="str">
        <f>②事業収入割合・軽減率算出!F11</f>
        <v/>
      </c>
      <c r="G13" s="682"/>
      <c r="H13" s="1"/>
      <c r="L13" s="150"/>
      <c r="M13" s="150"/>
      <c r="N13" s="149"/>
    </row>
    <row r="14" spans="2:14" ht="25.15" customHeight="1">
      <c r="B14" s="102">
        <v>7</v>
      </c>
      <c r="C14" s="265"/>
      <c r="D14" s="266"/>
      <c r="E14" s="103" t="str">
        <f>②事業収入割合・軽減率算出!E12</f>
        <v/>
      </c>
      <c r="F14" s="4" t="str">
        <f>②事業収入割合・軽減率算出!F12</f>
        <v/>
      </c>
      <c r="G14" s="682"/>
      <c r="H14" s="1"/>
      <c r="L14" s="150"/>
      <c r="M14" s="150"/>
      <c r="N14" s="149"/>
    </row>
    <row r="15" spans="2:14" ht="25.15" customHeight="1">
      <c r="B15" s="102">
        <v>8</v>
      </c>
      <c r="C15" s="265"/>
      <c r="D15" s="266"/>
      <c r="E15" s="103" t="str">
        <f>②事業収入割合・軽減率算出!E13</f>
        <v/>
      </c>
      <c r="F15" s="4" t="str">
        <f>②事業収入割合・軽減率算出!F13</f>
        <v/>
      </c>
      <c r="G15" s="682"/>
      <c r="H15" s="1"/>
      <c r="L15" s="150"/>
      <c r="M15" s="150"/>
      <c r="N15" s="149"/>
    </row>
    <row r="16" spans="2:14" ht="25.15" customHeight="1">
      <c r="B16" s="102">
        <v>9</v>
      </c>
      <c r="C16" s="265"/>
      <c r="D16" s="266"/>
      <c r="E16" s="103" t="str">
        <f>②事業収入割合・軽減率算出!E14</f>
        <v/>
      </c>
      <c r="F16" s="4" t="str">
        <f>②事業収入割合・軽減率算出!F14</f>
        <v/>
      </c>
      <c r="G16" s="682"/>
      <c r="H16" s="1"/>
      <c r="L16" s="150"/>
      <c r="M16" s="150"/>
      <c r="N16" s="149"/>
    </row>
    <row r="17" spans="1:31" ht="25.15" customHeight="1" thickBot="1">
      <c r="B17" s="102">
        <v>10</v>
      </c>
      <c r="C17" s="267"/>
      <c r="D17" s="268"/>
      <c r="E17" s="103" t="str">
        <f>②事業収入割合・軽減率算出!E15</f>
        <v/>
      </c>
      <c r="F17" s="4" t="str">
        <f>②事業収入割合・軽減率算出!F15</f>
        <v/>
      </c>
      <c r="G17" s="682"/>
      <c r="H17" s="668" t="str">
        <f>$C$66</f>
        <v>☜ 対象期間（2月～10月）の売上高を2年分入力してください。</v>
      </c>
      <c r="I17" s="668"/>
      <c r="J17" s="668"/>
      <c r="K17" s="668"/>
      <c r="L17" s="150"/>
      <c r="M17" s="150"/>
      <c r="N17" s="149"/>
    </row>
    <row r="18" spans="1:31" ht="20.45" customHeight="1">
      <c r="B18" s="674"/>
      <c r="C18" s="674"/>
      <c r="D18" s="674"/>
      <c r="E18" s="674"/>
      <c r="F18" s="674"/>
      <c r="H18" s="683" t="str">
        <f>C71</f>
        <v/>
      </c>
      <c r="I18" s="683"/>
      <c r="J18" s="281" t="str">
        <f>D71</f>
        <v/>
      </c>
      <c r="L18" s="150"/>
      <c r="M18" s="150"/>
      <c r="N18" s="149"/>
    </row>
    <row r="19" spans="1:31" ht="22.9" customHeight="1">
      <c r="B19" s="684" t="s">
        <v>257</v>
      </c>
      <c r="C19" s="684"/>
      <c r="D19" s="684"/>
      <c r="E19" s="684"/>
      <c r="F19" s="684"/>
      <c r="I19" s="105"/>
      <c r="J19" s="105"/>
      <c r="K19" s="105"/>
      <c r="L19" s="199"/>
      <c r="M19" s="199"/>
      <c r="N19" s="149"/>
    </row>
    <row r="20" spans="1:31" s="105" customFormat="1" ht="21" customHeight="1">
      <c r="B20" s="675" t="s">
        <v>254</v>
      </c>
      <c r="C20" s="675"/>
      <c r="D20" s="675"/>
      <c r="E20" s="675"/>
      <c r="F20" s="675"/>
      <c r="L20" s="150"/>
      <c r="M20" s="150"/>
      <c r="N20" s="148"/>
    </row>
    <row r="21" spans="1:31" s="106" customFormat="1" ht="33" customHeight="1">
      <c r="A21" s="105"/>
      <c r="B21" s="309"/>
      <c r="C21" s="669" t="str">
        <f>C83</f>
        <v xml:space="preserve"> 「入力確認済」のチェックボックスは「OFF＝未入力」です。</v>
      </c>
      <c r="D21" s="670"/>
      <c r="E21" s="670"/>
      <c r="F21" s="671"/>
      <c r="G21" s="105"/>
      <c r="H21" s="685" t="str">
        <f>C78</f>
        <v/>
      </c>
      <c r="I21" s="685"/>
      <c r="J21" s="685"/>
      <c r="K21" s="685"/>
      <c r="L21" s="150"/>
      <c r="M21" s="150"/>
      <c r="N21" s="148"/>
      <c r="O21" s="105"/>
      <c r="P21" s="105"/>
      <c r="Q21" s="105"/>
      <c r="R21" s="105"/>
      <c r="S21" s="105"/>
      <c r="T21" s="105"/>
      <c r="U21" s="105"/>
      <c r="V21" s="105"/>
      <c r="W21" s="105"/>
      <c r="X21" s="105"/>
      <c r="Y21" s="105"/>
      <c r="Z21" s="105"/>
      <c r="AA21" s="105"/>
      <c r="AB21" s="105"/>
      <c r="AC21" s="105"/>
      <c r="AD21" s="105"/>
      <c r="AE21" s="105"/>
    </row>
    <row r="22" spans="1:31" s="106" customFormat="1" ht="6.6" customHeight="1">
      <c r="A22" s="105"/>
      <c r="B22" s="1"/>
      <c r="D22" s="105"/>
      <c r="E22" s="105"/>
      <c r="F22" s="105"/>
      <c r="G22" s="105"/>
      <c r="L22" s="150"/>
      <c r="M22" s="150"/>
      <c r="N22" s="148"/>
      <c r="O22" s="105"/>
      <c r="P22" s="105"/>
      <c r="Q22" s="105"/>
      <c r="R22" s="105"/>
      <c r="S22" s="105"/>
      <c r="T22" s="105"/>
      <c r="U22" s="105"/>
      <c r="V22" s="105"/>
      <c r="W22" s="105"/>
      <c r="X22" s="105"/>
      <c r="Y22" s="105"/>
      <c r="Z22" s="105"/>
      <c r="AA22" s="105"/>
      <c r="AB22" s="105"/>
      <c r="AC22" s="105"/>
      <c r="AD22" s="105"/>
      <c r="AE22" s="105"/>
    </row>
    <row r="23" spans="1:31" s="106" customFormat="1" ht="21" customHeight="1" thickBot="1">
      <c r="A23" s="105"/>
      <c r="B23" s="650" t="s">
        <v>260</v>
      </c>
      <c r="C23" s="650"/>
      <c r="D23" s="650"/>
      <c r="E23" s="650"/>
      <c r="F23" s="650"/>
      <c r="G23" s="105"/>
      <c r="L23" s="150"/>
      <c r="M23" s="150"/>
      <c r="N23" s="148"/>
      <c r="O23" s="105"/>
      <c r="P23" s="105"/>
      <c r="Q23" s="105"/>
      <c r="R23" s="105"/>
      <c r="S23" s="105"/>
      <c r="T23" s="105"/>
      <c r="U23" s="105"/>
      <c r="V23" s="105"/>
      <c r="W23" s="105"/>
      <c r="X23" s="105"/>
      <c r="Y23" s="105"/>
      <c r="Z23" s="105"/>
      <c r="AA23" s="105"/>
      <c r="AB23" s="105"/>
      <c r="AC23" s="105"/>
      <c r="AD23" s="105"/>
      <c r="AE23" s="105"/>
    </row>
    <row r="24" spans="1:31" s="106" customFormat="1" ht="24" customHeight="1">
      <c r="A24" s="105"/>
      <c r="B24" s="691" t="s">
        <v>177</v>
      </c>
      <c r="C24" s="692"/>
      <c r="D24" s="688" t="str">
        <f>C87</f>
        <v/>
      </c>
      <c r="E24" s="689"/>
      <c r="F24" s="690"/>
      <c r="G24" s="105"/>
      <c r="L24" s="492"/>
      <c r="M24" s="492"/>
      <c r="N24" s="148"/>
      <c r="O24" s="105"/>
      <c r="P24" s="105"/>
      <c r="Q24" s="105"/>
      <c r="R24" s="105"/>
      <c r="S24" s="105"/>
      <c r="T24" s="105"/>
      <c r="U24" s="105"/>
      <c r="V24" s="105"/>
      <c r="W24" s="105"/>
      <c r="X24" s="105"/>
      <c r="Y24" s="105"/>
      <c r="Z24" s="105"/>
      <c r="AA24" s="105"/>
      <c r="AB24" s="105"/>
      <c r="AC24" s="105"/>
      <c r="AD24" s="105"/>
      <c r="AE24" s="105"/>
    </row>
    <row r="25" spans="1:31" s="106" customFormat="1" ht="24" customHeight="1" thickBot="1">
      <c r="A25" s="105"/>
      <c r="B25" s="693"/>
      <c r="C25" s="694"/>
      <c r="D25" s="662" t="str">
        <f>C91</f>
        <v/>
      </c>
      <c r="E25" s="663"/>
      <c r="F25" s="664"/>
      <c r="G25" s="105"/>
      <c r="H25" s="672" t="str">
        <f>C95</f>
        <v/>
      </c>
      <c r="I25" s="672"/>
      <c r="J25" s="672"/>
      <c r="K25" s="672"/>
      <c r="L25" s="150"/>
      <c r="M25" s="150"/>
      <c r="N25" s="148"/>
      <c r="O25" s="105"/>
      <c r="P25" s="105"/>
      <c r="Q25" s="105"/>
      <c r="R25" s="105"/>
      <c r="S25" s="105"/>
      <c r="T25" s="105"/>
      <c r="U25" s="105"/>
      <c r="V25" s="105"/>
      <c r="W25" s="105"/>
      <c r="X25" s="105"/>
      <c r="Y25" s="105"/>
      <c r="Z25" s="105"/>
      <c r="AA25" s="105"/>
      <c r="AB25" s="105"/>
      <c r="AC25" s="105"/>
      <c r="AD25" s="105"/>
      <c r="AE25" s="105"/>
    </row>
    <row r="26" spans="1:31" s="105" customFormat="1" ht="28.9" customHeight="1">
      <c r="B26" s="695" t="str">
        <f>C100</f>
        <v/>
      </c>
      <c r="C26" s="695"/>
      <c r="D26" s="695"/>
      <c r="E26" s="695"/>
      <c r="F26" s="695"/>
      <c r="H26" s="687"/>
      <c r="I26" s="687"/>
      <c r="J26" s="687"/>
      <c r="K26" s="687"/>
      <c r="L26" s="150"/>
      <c r="M26" s="150"/>
      <c r="N26" s="148"/>
    </row>
    <row r="27" spans="1:31" s="105" customFormat="1" ht="22.15" customHeight="1">
      <c r="B27" s="684" t="s">
        <v>402</v>
      </c>
      <c r="C27" s="684"/>
      <c r="D27" s="684"/>
      <c r="E27" s="684"/>
      <c r="F27" s="684"/>
      <c r="H27" s="686" t="str">
        <f>C103</f>
        <v/>
      </c>
      <c r="I27" s="686"/>
      <c r="J27" s="686"/>
      <c r="K27" s="686"/>
      <c r="L27" s="285"/>
      <c r="M27" s="285"/>
      <c r="N27" s="148"/>
    </row>
    <row r="28" spans="1:31" s="105" customFormat="1" ht="37.9" customHeight="1" thickBot="1">
      <c r="B28" s="654" t="s">
        <v>509</v>
      </c>
      <c r="C28" s="654"/>
      <c r="D28" s="654"/>
      <c r="E28" s="654"/>
      <c r="F28" s="654"/>
      <c r="H28" s="676"/>
      <c r="I28" s="676"/>
      <c r="J28" s="676"/>
      <c r="K28" s="676"/>
      <c r="L28" s="284"/>
      <c r="M28" s="284"/>
      <c r="N28" s="148"/>
    </row>
    <row r="29" spans="1:31" s="105" customFormat="1" ht="22.15" customHeight="1" thickBot="1">
      <c r="B29" s="446" t="s">
        <v>381</v>
      </c>
      <c r="C29" s="651" t="s">
        <v>382</v>
      </c>
      <c r="D29" s="651"/>
      <c r="E29" s="652" t="s">
        <v>214</v>
      </c>
      <c r="F29" s="653"/>
      <c r="H29" s="676"/>
      <c r="I29" s="676"/>
      <c r="J29" s="676"/>
      <c r="K29" s="676"/>
      <c r="L29" s="439"/>
      <c r="M29" s="439"/>
      <c r="N29" s="148"/>
    </row>
    <row r="30" spans="1:31" s="105" customFormat="1" ht="38.450000000000003" customHeight="1" thickBot="1">
      <c r="B30" s="448"/>
      <c r="C30" s="647" t="s">
        <v>428</v>
      </c>
      <c r="D30" s="647"/>
      <c r="E30" s="483"/>
      <c r="F30" s="484"/>
      <c r="H30" s="637" t="str">
        <f>D126</f>
        <v/>
      </c>
      <c r="I30" s="637"/>
      <c r="J30" s="637"/>
      <c r="K30" s="637"/>
      <c r="L30" s="439"/>
      <c r="M30" s="439"/>
      <c r="N30" s="148"/>
    </row>
    <row r="31" spans="1:31" s="105" customFormat="1" ht="38.450000000000003" customHeight="1" thickBot="1">
      <c r="B31" s="447"/>
      <c r="C31" s="648" t="s">
        <v>385</v>
      </c>
      <c r="D31" s="648"/>
      <c r="E31" s="485"/>
      <c r="F31" s="486"/>
      <c r="H31" s="637" t="str">
        <f>D132</f>
        <v/>
      </c>
      <c r="I31" s="637"/>
      <c r="J31" s="637"/>
      <c r="K31" s="637"/>
      <c r="L31" s="439"/>
      <c r="M31" s="439"/>
      <c r="N31" s="148"/>
    </row>
    <row r="32" spans="1:31" s="105" customFormat="1" ht="24.6" customHeight="1">
      <c r="B32" s="649"/>
      <c r="C32" s="649"/>
      <c r="D32" s="649"/>
      <c r="E32" s="649"/>
      <c r="F32" s="649"/>
      <c r="H32" s="677"/>
      <c r="I32" s="677"/>
      <c r="J32" s="677"/>
      <c r="K32" s="677"/>
      <c r="L32" s="439"/>
      <c r="M32" s="439"/>
      <c r="N32" s="148"/>
    </row>
    <row r="33" spans="2:14" s="105" customFormat="1" ht="25.9" customHeight="1">
      <c r="B33" s="500"/>
      <c r="C33" s="500"/>
      <c r="D33" s="500"/>
      <c r="E33" s="500"/>
      <c r="F33" s="500"/>
      <c r="H33" s="699" t="str">
        <f>C107</f>
        <v/>
      </c>
      <c r="I33" s="700"/>
      <c r="J33" s="700"/>
      <c r="K33" s="701"/>
      <c r="L33" s="492"/>
      <c r="M33" s="492"/>
      <c r="N33" s="148"/>
    </row>
    <row r="34" spans="2:14" s="105" customFormat="1" ht="36" customHeight="1">
      <c r="B34" s="479"/>
      <c r="C34" s="478"/>
      <c r="D34" s="478"/>
      <c r="E34" s="478"/>
      <c r="F34" s="478"/>
      <c r="H34" s="603" t="str">
        <f>C110</f>
        <v/>
      </c>
      <c r="I34" s="604"/>
      <c r="J34" s="604"/>
      <c r="K34" s="605"/>
      <c r="L34" s="443"/>
      <c r="M34" s="439"/>
      <c r="N34" s="148"/>
    </row>
    <row r="35" spans="2:14" s="105" customFormat="1" ht="22.15" customHeight="1">
      <c r="B35" s="480"/>
      <c r="C35" s="478"/>
      <c r="D35" s="478"/>
      <c r="E35" s="478"/>
      <c r="F35" s="478"/>
      <c r="H35" s="609" t="str">
        <f>C113</f>
        <v/>
      </c>
      <c r="I35" s="610"/>
      <c r="J35" s="610"/>
      <c r="K35" s="611"/>
      <c r="L35" s="443"/>
      <c r="M35" s="439"/>
      <c r="N35" s="148"/>
    </row>
    <row r="36" spans="2:14" s="105" customFormat="1" ht="36" customHeight="1">
      <c r="B36" s="480"/>
      <c r="C36" s="478"/>
      <c r="D36" s="478"/>
      <c r="E36" s="478"/>
      <c r="F36" s="478"/>
      <c r="H36" s="606" t="str">
        <f>C116</f>
        <v/>
      </c>
      <c r="I36" s="607"/>
      <c r="J36" s="607"/>
      <c r="K36" s="608"/>
      <c r="L36" s="443"/>
      <c r="M36" s="439"/>
      <c r="N36" s="148"/>
    </row>
    <row r="37" spans="2:14" s="105" customFormat="1" ht="24" customHeight="1" thickBot="1">
      <c r="B37" s="480"/>
      <c r="C37" s="478"/>
      <c r="D37" s="478"/>
      <c r="E37" s="478"/>
      <c r="F37" s="478"/>
      <c r="L37" s="443"/>
      <c r="M37" s="439"/>
      <c r="N37" s="148"/>
    </row>
    <row r="38" spans="2:14" s="105" customFormat="1" ht="24.6" customHeight="1">
      <c r="B38" s="522" t="s">
        <v>415</v>
      </c>
      <c r="C38" s="481"/>
      <c r="D38" s="481"/>
      <c r="E38" s="481"/>
      <c r="F38" s="482"/>
      <c r="L38" s="443"/>
      <c r="M38" s="443"/>
      <c r="N38" s="148"/>
    </row>
    <row r="39" spans="2:14" s="105" customFormat="1" ht="22.9" customHeight="1">
      <c r="B39" s="583" t="s">
        <v>424</v>
      </c>
      <c r="C39" s="584"/>
      <c r="D39" s="584"/>
      <c r="E39" s="584"/>
      <c r="F39" s="585"/>
      <c r="L39" s="443"/>
      <c r="M39" s="443"/>
      <c r="N39" s="148"/>
    </row>
    <row r="40" spans="2:14" s="105" customFormat="1" ht="19.899999999999999" customHeight="1">
      <c r="B40" s="624" t="s">
        <v>515</v>
      </c>
      <c r="C40" s="625"/>
      <c r="D40" s="625"/>
      <c r="E40" s="625"/>
      <c r="F40" s="626"/>
      <c r="L40" s="443"/>
      <c r="M40" s="443"/>
      <c r="N40" s="148"/>
    </row>
    <row r="41" spans="2:14" s="105" customFormat="1" ht="19.899999999999999" customHeight="1">
      <c r="B41" s="624"/>
      <c r="C41" s="625"/>
      <c r="D41" s="625"/>
      <c r="E41" s="625"/>
      <c r="F41" s="626"/>
      <c r="L41" s="531"/>
      <c r="M41" s="531"/>
      <c r="N41" s="148"/>
    </row>
    <row r="42" spans="2:14" s="105" customFormat="1" ht="19.899999999999999" customHeight="1">
      <c r="B42" s="624"/>
      <c r="C42" s="625"/>
      <c r="D42" s="625"/>
      <c r="E42" s="625"/>
      <c r="F42" s="626"/>
      <c r="L42" s="531"/>
      <c r="M42" s="531"/>
      <c r="N42" s="148"/>
    </row>
    <row r="43" spans="2:14" s="105" customFormat="1" ht="19.899999999999999" customHeight="1">
      <c r="B43" s="624"/>
      <c r="C43" s="625"/>
      <c r="D43" s="625"/>
      <c r="E43" s="625"/>
      <c r="F43" s="626"/>
      <c r="L43" s="521"/>
      <c r="M43" s="521"/>
      <c r="N43" s="148"/>
    </row>
    <row r="44" spans="2:14" s="105" customFormat="1" ht="19.899999999999999" customHeight="1">
      <c r="B44" s="624"/>
      <c r="C44" s="625"/>
      <c r="D44" s="625"/>
      <c r="E44" s="625"/>
      <c r="F44" s="626"/>
      <c r="L44" s="531"/>
      <c r="M44" s="531"/>
      <c r="N44" s="148"/>
    </row>
    <row r="45" spans="2:14" s="105" customFormat="1" ht="19.899999999999999" customHeight="1">
      <c r="B45" s="624"/>
      <c r="C45" s="625"/>
      <c r="D45" s="625"/>
      <c r="E45" s="625"/>
      <c r="F45" s="626"/>
      <c r="L45" s="521"/>
      <c r="M45" s="521"/>
      <c r="N45" s="148"/>
    </row>
    <row r="46" spans="2:14" s="105" customFormat="1" ht="19.899999999999999" customHeight="1">
      <c r="B46" s="624"/>
      <c r="C46" s="625"/>
      <c r="D46" s="625"/>
      <c r="E46" s="625"/>
      <c r="F46" s="626"/>
      <c r="L46" s="521"/>
      <c r="M46" s="521"/>
      <c r="N46" s="148"/>
    </row>
    <row r="47" spans="2:14" s="105" customFormat="1" ht="19.899999999999999" customHeight="1">
      <c r="B47" s="624"/>
      <c r="C47" s="625"/>
      <c r="D47" s="625"/>
      <c r="E47" s="625"/>
      <c r="F47" s="626"/>
      <c r="L47" s="443"/>
      <c r="M47" s="443"/>
      <c r="N47" s="148"/>
    </row>
    <row r="48" spans="2:14" s="105" customFormat="1" ht="22.9" customHeight="1">
      <c r="B48" s="583" t="s">
        <v>479</v>
      </c>
      <c r="C48" s="584"/>
      <c r="D48" s="584"/>
      <c r="E48" s="584"/>
      <c r="F48" s="585"/>
      <c r="L48" s="443"/>
      <c r="M48" s="443"/>
      <c r="N48" s="148"/>
    </row>
    <row r="49" spans="1:15" s="105" customFormat="1" ht="21" customHeight="1">
      <c r="B49" s="624" t="s">
        <v>478</v>
      </c>
      <c r="C49" s="625"/>
      <c r="D49" s="625"/>
      <c r="E49" s="625"/>
      <c r="F49" s="626"/>
      <c r="L49" s="443"/>
      <c r="M49" s="443"/>
      <c r="N49" s="148"/>
    </row>
    <row r="50" spans="1:15" s="105" customFormat="1" ht="21" customHeight="1">
      <c r="B50" s="624"/>
      <c r="C50" s="625"/>
      <c r="D50" s="625"/>
      <c r="E50" s="625"/>
      <c r="F50" s="626"/>
      <c r="L50" s="443"/>
      <c r="M50" s="443"/>
      <c r="N50" s="148"/>
    </row>
    <row r="51" spans="1:15" s="105" customFormat="1" ht="24" customHeight="1" thickBot="1">
      <c r="B51" s="586" t="s">
        <v>521</v>
      </c>
      <c r="C51" s="587"/>
      <c r="D51" s="587"/>
      <c r="E51" s="587"/>
      <c r="F51" s="588"/>
      <c r="L51" s="443"/>
      <c r="M51" s="439"/>
      <c r="N51" s="148"/>
    </row>
    <row r="52" spans="1:15" s="105" customFormat="1" ht="24" customHeight="1">
      <c r="H52" s="438"/>
      <c r="I52" s="438"/>
      <c r="J52" s="438"/>
      <c r="K52" s="438"/>
      <c r="L52" s="439"/>
      <c r="M52" s="439"/>
      <c r="N52" s="148"/>
    </row>
    <row r="53" spans="1:15" s="105" customFormat="1" ht="24" customHeight="1">
      <c r="H53" s="438"/>
      <c r="I53" s="438"/>
      <c r="J53" s="438"/>
      <c r="K53" s="438"/>
      <c r="L53" s="439"/>
      <c r="M53" s="439"/>
      <c r="N53" s="148"/>
    </row>
    <row r="54" spans="1:15" s="105" customFormat="1" ht="29.45" hidden="1" customHeight="1">
      <c r="A54" s="148"/>
      <c r="B54" s="439" t="s">
        <v>164</v>
      </c>
      <c r="C54" s="151"/>
      <c r="D54" s="439" t="s">
        <v>164</v>
      </c>
      <c r="E54" s="151"/>
      <c r="F54" s="439" t="s">
        <v>164</v>
      </c>
      <c r="G54" s="151"/>
      <c r="H54" s="439" t="s">
        <v>164</v>
      </c>
      <c r="I54" s="151"/>
      <c r="J54" s="439" t="s">
        <v>164</v>
      </c>
      <c r="K54" s="151"/>
      <c r="L54" s="439" t="s">
        <v>164</v>
      </c>
      <c r="M54" s="151"/>
      <c r="N54" s="148"/>
    </row>
    <row r="55" spans="1:15" s="105" customFormat="1" ht="29.45" hidden="1" customHeight="1">
      <c r="A55" s="148"/>
      <c r="B55" s="105" t="s">
        <v>399</v>
      </c>
      <c r="C55" s="466" t="str">
        <f>IF(④申告確認受付票!E4="",C56,④申告確認受付票!E4)</f>
        <v>事業所名はシート④ に入力。（申告する場合）</v>
      </c>
      <c r="D55" s="467"/>
      <c r="E55" s="468"/>
      <c r="H55" s="438"/>
      <c r="I55" s="438"/>
      <c r="J55" s="438"/>
      <c r="K55" s="438"/>
      <c r="L55" s="150" t="s">
        <v>164</v>
      </c>
      <c r="M55" s="151"/>
      <c r="N55" s="148"/>
    </row>
    <row r="56" spans="1:15" s="105" customFormat="1" ht="29.45" hidden="1" customHeight="1">
      <c r="A56" s="148"/>
      <c r="C56" s="465" t="s">
        <v>403</v>
      </c>
      <c r="D56" s="462"/>
      <c r="E56" s="455"/>
      <c r="H56" s="438"/>
      <c r="I56" s="438"/>
      <c r="J56" s="438"/>
      <c r="K56" s="438"/>
      <c r="L56" s="439"/>
      <c r="M56" s="151"/>
      <c r="N56" s="148"/>
    </row>
    <row r="57" spans="1:15" hidden="1">
      <c r="A57" s="149"/>
      <c r="B57" s="177"/>
      <c r="C57" s="1" t="s">
        <v>261</v>
      </c>
      <c r="N57" s="149"/>
    </row>
    <row r="58" spans="1:15" hidden="1">
      <c r="A58" s="149"/>
      <c r="B58" s="186" t="s">
        <v>174</v>
      </c>
      <c r="C58" s="174" t="str">
        <f>IF(④申告確認受付票!E4="","",④申告確認受付票!E4)</f>
        <v/>
      </c>
      <c r="D58" s="175"/>
      <c r="E58" s="176"/>
      <c r="G58" s="288" t="s">
        <v>240</v>
      </c>
      <c r="H58" s="112" t="s">
        <v>163</v>
      </c>
      <c r="I58" s="114">
        <f ca="1">I1-F1</f>
        <v>49</v>
      </c>
      <c r="N58" s="149"/>
    </row>
    <row r="59" spans="1:15" hidden="1">
      <c r="A59" s="149"/>
      <c r="B59" s="1" t="s">
        <v>178</v>
      </c>
      <c r="C59" s="156" t="s">
        <v>246</v>
      </c>
      <c r="D59" s="157"/>
      <c r="E59" s="158"/>
      <c r="G59" s="287" t="s">
        <v>154</v>
      </c>
      <c r="H59" s="113" t="s">
        <v>144</v>
      </c>
      <c r="I59" s="142" t="str">
        <f ca="1">IF(I58&gt;=1,J63,IF(I58=0,J64,J65))</f>
        <v>申告締切日迄の日数は、</v>
      </c>
      <c r="J59" s="141">
        <f ca="1">IF(I58&gt;=1,K63,"")</f>
        <v>49</v>
      </c>
      <c r="N59" s="149"/>
    </row>
    <row r="60" spans="1:15" hidden="1">
      <c r="A60" s="149"/>
      <c r="B60" s="180"/>
      <c r="G60" s="287" t="s">
        <v>156</v>
      </c>
      <c r="H60" s="113" t="s">
        <v>145</v>
      </c>
      <c r="I60" s="638" t="str">
        <f ca="1">IF(I58&lt;0,J68,IF(I58=0,J67,IF(I58&lt;=10,J66,"")))</f>
        <v/>
      </c>
      <c r="J60" s="639"/>
      <c r="K60" s="640"/>
      <c r="N60" s="149"/>
    </row>
    <row r="61" spans="1:15" ht="32.450000000000003" hidden="1" customHeight="1">
      <c r="A61" s="149"/>
      <c r="B61" s="186" t="s">
        <v>174</v>
      </c>
      <c r="C61" s="618" t="str">
        <f>IF(④申告確認受付票!E4="",C62,"")</f>
        <v>※ 本シートの入力は、１．～３．の順に入力してください。
　なお、「3．特例対象資産について」は、申告する場合は入力してください。</v>
      </c>
      <c r="D61" s="619"/>
      <c r="E61" s="619"/>
      <c r="F61" s="620"/>
      <c r="G61" s="287"/>
      <c r="H61" s="184"/>
      <c r="I61" s="184"/>
      <c r="J61" s="184"/>
      <c r="K61" s="184"/>
      <c r="L61" s="184"/>
      <c r="M61" s="184"/>
      <c r="N61" s="184"/>
      <c r="O61" s="184"/>
    </row>
    <row r="62" spans="1:15" ht="32.450000000000003" hidden="1" customHeight="1">
      <c r="A62" s="149"/>
      <c r="B62" s="1" t="s">
        <v>248</v>
      </c>
      <c r="C62" s="641" t="s">
        <v>404</v>
      </c>
      <c r="D62" s="642"/>
      <c r="E62" s="642"/>
      <c r="F62" s="642"/>
      <c r="G62" s="287"/>
      <c r="H62" s="144" t="s">
        <v>162</v>
      </c>
      <c r="I62" s="143" t="s">
        <v>157</v>
      </c>
      <c r="J62" s="143" t="s">
        <v>158</v>
      </c>
      <c r="K62" s="143" t="s">
        <v>159</v>
      </c>
      <c r="L62" s="184"/>
      <c r="M62" s="184"/>
      <c r="N62" s="184"/>
      <c r="O62" s="184"/>
    </row>
    <row r="63" spans="1:15" hidden="1">
      <c r="A63" s="149"/>
      <c r="B63" s="180"/>
      <c r="C63" s="643"/>
      <c r="D63" s="643"/>
      <c r="E63" s="643"/>
      <c r="F63" s="643"/>
      <c r="G63" s="287"/>
      <c r="H63" s="644" t="s">
        <v>160</v>
      </c>
      <c r="I63" s="136" t="s">
        <v>150</v>
      </c>
      <c r="J63" s="139" t="s">
        <v>120</v>
      </c>
      <c r="K63" s="140">
        <f ca="1">IF(I58&gt;=1,I58,"")</f>
        <v>49</v>
      </c>
      <c r="L63" s="184"/>
      <c r="M63" s="184"/>
      <c r="N63" s="184"/>
      <c r="O63" s="184"/>
    </row>
    <row r="64" spans="1:15" ht="19.5" hidden="1">
      <c r="A64" s="149"/>
      <c r="D64" s="276" t="s">
        <v>238</v>
      </c>
      <c r="E64" s="277">
        <f>COUNTA(C9:D17)</f>
        <v>0</v>
      </c>
      <c r="H64" s="645"/>
      <c r="I64" s="137" t="s">
        <v>118</v>
      </c>
      <c r="J64" s="142" t="s">
        <v>119</v>
      </c>
      <c r="K64" s="146"/>
      <c r="L64" s="108" t="s">
        <v>153</v>
      </c>
      <c r="M64" s="108" t="s">
        <v>153</v>
      </c>
      <c r="N64" s="149"/>
    </row>
    <row r="65" spans="1:16" ht="19.5" hidden="1">
      <c r="A65" s="149"/>
      <c r="B65" s="1" t="s">
        <v>173</v>
      </c>
      <c r="D65" s="276" t="s">
        <v>239</v>
      </c>
      <c r="E65" s="277">
        <f>18-E64</f>
        <v>18</v>
      </c>
      <c r="H65" s="646"/>
      <c r="I65" s="138" t="s">
        <v>149</v>
      </c>
      <c r="J65" s="498" t="s">
        <v>152</v>
      </c>
      <c r="K65" s="179"/>
      <c r="M65" s="495" t="s">
        <v>155</v>
      </c>
      <c r="N65" s="149"/>
    </row>
    <row r="66" spans="1:16" ht="19.5" hidden="1">
      <c r="A66" s="149"/>
      <c r="B66" s="165" t="s">
        <v>174</v>
      </c>
      <c r="C66" s="174" t="str">
        <f>IF(E64=0,C67,IF(E64=18,C69,C68))</f>
        <v>☜ 対象期間（2月～10月）の売上高を2年分入力してください。</v>
      </c>
      <c r="D66" s="175"/>
      <c r="E66" s="175"/>
      <c r="F66" s="176"/>
      <c r="H66" s="644" t="s">
        <v>161</v>
      </c>
      <c r="I66" s="137" t="s">
        <v>151</v>
      </c>
      <c r="J66" s="638" t="s">
        <v>143</v>
      </c>
      <c r="K66" s="639"/>
      <c r="L66" s="640"/>
      <c r="M66" s="499"/>
      <c r="N66" s="493"/>
      <c r="O66" s="493"/>
      <c r="P66" s="494"/>
    </row>
    <row r="67" spans="1:16" hidden="1">
      <c r="A67" s="149"/>
      <c r="B67" s="1" t="s">
        <v>262</v>
      </c>
      <c r="C67" s="177" t="s">
        <v>179</v>
      </c>
      <c r="D67" s="146"/>
      <c r="E67" s="146"/>
      <c r="F67" s="178"/>
      <c r="H67" s="645"/>
      <c r="I67" s="137" t="s">
        <v>118</v>
      </c>
      <c r="J67" s="696" t="s">
        <v>146</v>
      </c>
      <c r="K67" s="697"/>
      <c r="L67" s="697"/>
      <c r="M67" s="697"/>
      <c r="N67" s="697"/>
      <c r="O67" s="697"/>
      <c r="P67" s="698"/>
    </row>
    <row r="68" spans="1:16" ht="19.5" hidden="1">
      <c r="A68" s="149"/>
      <c r="C68" s="179" t="s">
        <v>175</v>
      </c>
      <c r="D68" s="180"/>
      <c r="E68" s="180"/>
      <c r="F68" s="181"/>
      <c r="H68" s="646"/>
      <c r="I68" s="137" t="s">
        <v>147</v>
      </c>
      <c r="J68" s="638" t="s">
        <v>148</v>
      </c>
      <c r="K68" s="639"/>
      <c r="L68" s="640"/>
      <c r="M68" s="499"/>
      <c r="N68" s="493"/>
      <c r="O68" s="493"/>
      <c r="P68" s="494"/>
    </row>
    <row r="69" spans="1:16" ht="19.5" hidden="1">
      <c r="A69" s="149"/>
      <c r="C69" s="147" t="s">
        <v>176</v>
      </c>
      <c r="D69" s="182"/>
      <c r="E69" s="182"/>
      <c r="F69" s="183"/>
      <c r="M69" s="145"/>
      <c r="N69" s="149"/>
    </row>
    <row r="70" spans="1:16" ht="19.5" hidden="1">
      <c r="A70" s="149"/>
      <c r="M70" s="145"/>
      <c r="N70" s="149"/>
    </row>
    <row r="71" spans="1:16" ht="19.5" hidden="1">
      <c r="A71" s="149"/>
      <c r="B71" s="165" t="s">
        <v>174</v>
      </c>
      <c r="C71" s="278" t="str">
        <f>IF(E64=0,"",IF(E64=18,"",C72))</f>
        <v/>
      </c>
      <c r="D71" s="279" t="str">
        <f>IF(E64=0,"",IF(E64=18,"",D72))</f>
        <v/>
      </c>
      <c r="E71" s="175"/>
      <c r="F71" s="176"/>
      <c r="H71" s="112" t="s">
        <v>524</v>
      </c>
      <c r="I71" s="108"/>
      <c r="M71" s="145"/>
      <c r="N71" s="149"/>
    </row>
    <row r="72" spans="1:16" hidden="1">
      <c r="A72" s="149"/>
      <c r="B72" s="301" t="s">
        <v>263</v>
      </c>
      <c r="C72" s="108" t="s">
        <v>237</v>
      </c>
      <c r="D72" s="280">
        <f>E65</f>
        <v>18</v>
      </c>
      <c r="E72" s="255"/>
      <c r="F72" s="256"/>
      <c r="H72" s="113" t="s">
        <v>525</v>
      </c>
      <c r="I72" s="592">
        <f>COUNTIF(C9:D17,"")</f>
        <v>18</v>
      </c>
      <c r="J72" s="184"/>
      <c r="K72" s="184"/>
      <c r="L72" s="184"/>
      <c r="M72" s="184"/>
      <c r="N72" s="184"/>
      <c r="O72" s="184"/>
    </row>
    <row r="73" spans="1:16" hidden="1">
      <c r="A73" s="149"/>
      <c r="H73" s="1"/>
      <c r="N73" s="149"/>
    </row>
    <row r="74" spans="1:16" ht="19.5" hidden="1" thickBot="1">
      <c r="A74" s="149"/>
      <c r="B74" s="310" t="s">
        <v>264</v>
      </c>
      <c r="N74" s="149"/>
    </row>
    <row r="75" spans="1:16" ht="19.5" hidden="1" thickBot="1">
      <c r="A75" s="149"/>
      <c r="B75" s="311" t="b">
        <v>0</v>
      </c>
      <c r="C75" s="312" t="s">
        <v>266</v>
      </c>
      <c r="N75" s="149"/>
    </row>
    <row r="76" spans="1:16" hidden="1">
      <c r="A76" s="149"/>
      <c r="C76" s="308" t="b">
        <v>1</v>
      </c>
      <c r="D76" s="308" t="b">
        <v>0</v>
      </c>
      <c r="E76" s="1" t="s">
        <v>265</v>
      </c>
      <c r="N76" s="149"/>
    </row>
    <row r="77" spans="1:16" hidden="1">
      <c r="A77" s="149"/>
      <c r="H77" s="1"/>
      <c r="N77" s="149"/>
    </row>
    <row r="78" spans="1:16" hidden="1">
      <c r="A78" s="149"/>
      <c r="B78" s="165" t="s">
        <v>174</v>
      </c>
      <c r="C78" s="174" t="str">
        <f>IF(AND(E64&lt;&gt;18,B75=C76),C81,IF(AND(E64&lt;&gt;18,B75=D76),"",IF(B75=C76,C79,C80)))</f>
        <v/>
      </c>
      <c r="D78" s="175"/>
      <c r="E78" s="175"/>
      <c r="F78" s="176"/>
      <c r="H78" s="1"/>
      <c r="N78" s="152"/>
    </row>
    <row r="79" spans="1:16" hidden="1">
      <c r="A79" s="149"/>
      <c r="B79" s="1" t="s">
        <v>255</v>
      </c>
      <c r="C79" s="156" t="s">
        <v>253</v>
      </c>
      <c r="D79" s="157"/>
      <c r="E79" s="157"/>
      <c r="F79" s="158"/>
      <c r="H79" s="1"/>
      <c r="N79" s="152"/>
    </row>
    <row r="80" spans="1:16" ht="18.75" hidden="1" customHeight="1">
      <c r="A80" s="149"/>
      <c r="C80" s="177" t="s">
        <v>423</v>
      </c>
      <c r="D80" s="146"/>
      <c r="E80" s="146"/>
      <c r="F80" s="178"/>
      <c r="H80" s="1"/>
      <c r="N80" s="152"/>
    </row>
    <row r="81" spans="1:14" ht="18.75" hidden="1" customHeight="1">
      <c r="A81" s="149"/>
      <c r="C81" s="595" t="s">
        <v>526</v>
      </c>
      <c r="D81" s="596"/>
      <c r="E81" s="596"/>
      <c r="F81" s="596"/>
      <c r="H81" s="1"/>
      <c r="N81" s="152"/>
    </row>
    <row r="82" spans="1:14" ht="18.75" hidden="1" customHeight="1">
      <c r="A82" s="149"/>
      <c r="H82" s="1"/>
      <c r="N82" s="152"/>
    </row>
    <row r="83" spans="1:14" hidden="1">
      <c r="A83" s="149"/>
      <c r="B83" s="165" t="s">
        <v>174</v>
      </c>
      <c r="C83" s="589" t="str">
        <f>IF(B75=C76,C84,C85)</f>
        <v xml:space="preserve"> 「入力確認済」のチェックボックスは「OFF＝未入力」です。</v>
      </c>
      <c r="D83" s="590"/>
      <c r="E83" s="590"/>
      <c r="F83" s="590"/>
      <c r="G83" s="593"/>
      <c r="H83" s="1"/>
      <c r="N83" s="152"/>
    </row>
    <row r="84" spans="1:14" hidden="1">
      <c r="A84" s="149"/>
      <c r="B84" s="1" t="s">
        <v>256</v>
      </c>
      <c r="C84" s="177" t="s">
        <v>259</v>
      </c>
      <c r="D84" s="146"/>
      <c r="E84" s="146"/>
      <c r="F84" s="178"/>
      <c r="G84" s="594"/>
      <c r="H84" s="1"/>
      <c r="N84" s="152"/>
    </row>
    <row r="85" spans="1:14" hidden="1">
      <c r="A85" s="149"/>
      <c r="C85" s="147" t="s">
        <v>258</v>
      </c>
      <c r="D85" s="182"/>
      <c r="E85" s="182"/>
      <c r="F85" s="183"/>
      <c r="G85" s="455"/>
      <c r="H85" s="1"/>
      <c r="N85" s="152"/>
    </row>
    <row r="86" spans="1:14" hidden="1">
      <c r="A86" s="149"/>
      <c r="H86" s="1"/>
      <c r="N86" s="152"/>
    </row>
    <row r="87" spans="1:14" hidden="1">
      <c r="A87" s="149"/>
      <c r="B87" s="165" t="s">
        <v>174</v>
      </c>
      <c r="C87" s="174" t="str">
        <f>IF(E64&lt;&gt;18,"",IF(B75=D76,"",IF(②事業収入割合・軽減率算出!Z29&gt;70%,①売上高入力!C89,①売上高入力!C88)))</f>
        <v/>
      </c>
      <c r="D87" s="175"/>
      <c r="E87" s="176"/>
      <c r="G87" s="1"/>
      <c r="H87" s="273"/>
      <c r="I87" s="274"/>
      <c r="J87" s="274"/>
      <c r="K87" s="274"/>
      <c r="L87" s="275"/>
      <c r="N87" s="152"/>
    </row>
    <row r="88" spans="1:14" hidden="1">
      <c r="A88" s="149"/>
      <c r="B88" s="1" t="s">
        <v>444</v>
      </c>
      <c r="C88" s="634" t="s">
        <v>442</v>
      </c>
      <c r="D88" s="635"/>
      <c r="E88" s="636"/>
      <c r="G88" s="1"/>
      <c r="H88" s="273"/>
      <c r="I88" s="274"/>
      <c r="J88" s="274"/>
      <c r="K88" s="274"/>
      <c r="L88" s="275"/>
      <c r="N88" s="152"/>
    </row>
    <row r="89" spans="1:14" hidden="1">
      <c r="A89" s="149"/>
      <c r="C89" s="634" t="s">
        <v>443</v>
      </c>
      <c r="D89" s="635"/>
      <c r="E89" s="636"/>
      <c r="G89" s="1"/>
      <c r="H89" s="273"/>
      <c r="I89" s="274"/>
      <c r="J89" s="274"/>
      <c r="K89" s="274"/>
      <c r="L89" s="275"/>
      <c r="N89" s="152"/>
    </row>
    <row r="90" spans="1:14" hidden="1">
      <c r="A90" s="149"/>
      <c r="G90" s="1"/>
      <c r="H90" s="273"/>
      <c r="I90" s="274"/>
      <c r="J90" s="274"/>
      <c r="K90" s="274"/>
      <c r="L90" s="275"/>
      <c r="N90" s="152"/>
    </row>
    <row r="91" spans="1:14" hidden="1">
      <c r="A91" s="149"/>
      <c r="B91" s="165" t="s">
        <v>174</v>
      </c>
      <c r="C91" s="174" t="str">
        <f>IF(AND(E64&lt;&gt;18,B75=D76),"",IF(AND(E64&lt;&gt;18,B75=C76),C93,IF(B75=D76,C92,IF(B75=C76,②事業収入割合・軽減率算出!L3,C92))))</f>
        <v/>
      </c>
      <c r="D91" s="175"/>
      <c r="E91" s="176"/>
      <c r="G91" s="1"/>
      <c r="H91" s="273"/>
      <c r="I91" s="274"/>
      <c r="J91" s="274"/>
      <c r="K91" s="274"/>
      <c r="L91" s="275"/>
      <c r="N91" s="152"/>
    </row>
    <row r="92" spans="1:14" hidden="1">
      <c r="A92" s="149"/>
      <c r="B92" s="1" t="s">
        <v>445</v>
      </c>
      <c r="C92" s="634" t="s">
        <v>422</v>
      </c>
      <c r="D92" s="635"/>
      <c r="E92" s="636"/>
      <c r="G92" s="1"/>
      <c r="H92" s="273"/>
      <c r="I92" s="274"/>
      <c r="J92" s="274"/>
      <c r="K92" s="274"/>
      <c r="L92" s="275"/>
      <c r="N92" s="152"/>
    </row>
    <row r="93" spans="1:14" ht="17.25" hidden="1" customHeight="1">
      <c r="A93" s="149"/>
      <c r="C93" s="634" t="s">
        <v>522</v>
      </c>
      <c r="D93" s="635"/>
      <c r="E93" s="636"/>
      <c r="G93" s="1"/>
      <c r="N93" s="152"/>
    </row>
    <row r="94" spans="1:14" hidden="1">
      <c r="A94" s="149"/>
      <c r="G94" s="1"/>
      <c r="N94" s="152"/>
    </row>
    <row r="95" spans="1:14" hidden="1">
      <c r="A95" s="149"/>
      <c r="B95" s="165" t="s">
        <v>174</v>
      </c>
      <c r="C95" s="174" t="str">
        <f>IF(E64&lt;&gt;18,"",IF(B75=D76,C96,IF(②事業収入割合・軽減率算出!F25&lt;=70%,①売上高入力!C97,①売上高入力!C98)))</f>
        <v/>
      </c>
      <c r="D95" s="175"/>
      <c r="E95" s="175"/>
      <c r="F95" s="175"/>
      <c r="G95" s="175"/>
      <c r="H95" s="176"/>
      <c r="N95" s="152"/>
    </row>
    <row r="96" spans="1:14" hidden="1">
      <c r="A96" s="149"/>
      <c r="B96" s="1" t="s">
        <v>242</v>
      </c>
      <c r="C96" s="156" t="s">
        <v>452</v>
      </c>
      <c r="D96" s="157"/>
      <c r="E96" s="444"/>
      <c r="F96" s="444"/>
      <c r="G96" s="444"/>
      <c r="H96" s="445"/>
      <c r="N96" s="152"/>
    </row>
    <row r="97" spans="1:14" hidden="1">
      <c r="A97" s="149"/>
      <c r="C97" s="282" t="s">
        <v>417</v>
      </c>
      <c r="D97" s="283"/>
      <c r="E97" s="444"/>
      <c r="F97" s="444"/>
      <c r="G97" s="444"/>
      <c r="H97" s="445"/>
      <c r="N97" s="152"/>
    </row>
    <row r="98" spans="1:14" hidden="1">
      <c r="A98" s="149"/>
      <c r="C98" s="282" t="s">
        <v>241</v>
      </c>
      <c r="D98" s="283"/>
      <c r="E98" s="444"/>
      <c r="F98" s="444"/>
      <c r="G98" s="444"/>
      <c r="H98" s="445"/>
      <c r="N98" s="152"/>
    </row>
    <row r="99" spans="1:14" hidden="1">
      <c r="A99" s="149"/>
      <c r="C99" s="180"/>
      <c r="D99" s="180"/>
      <c r="E99" s="180"/>
      <c r="F99" s="180"/>
      <c r="G99" s="180"/>
      <c r="H99" s="180"/>
      <c r="N99" s="152"/>
    </row>
    <row r="100" spans="1:14" ht="17.45" hidden="1" customHeight="1">
      <c r="A100" s="149"/>
      <c r="B100" s="165" t="s">
        <v>174</v>
      </c>
      <c r="C100" s="618" t="str">
        <f>IF(E64&lt;&gt;18,"",IF(B75=D76,"",IF(②事業収入割合・軽減率算出!F25&lt;=70%,C101,"")))</f>
        <v/>
      </c>
      <c r="D100" s="619"/>
      <c r="E100" s="619"/>
      <c r="F100" s="619"/>
      <c r="G100" s="619"/>
      <c r="H100" s="620"/>
      <c r="N100" s="152"/>
    </row>
    <row r="101" spans="1:14" ht="17.45" hidden="1" customHeight="1">
      <c r="A101" s="149"/>
      <c r="B101" s="1" t="s">
        <v>494</v>
      </c>
      <c r="C101" s="621" t="s">
        <v>495</v>
      </c>
      <c r="D101" s="622"/>
      <c r="E101" s="622"/>
      <c r="F101" s="622"/>
      <c r="G101" s="622"/>
      <c r="H101" s="623"/>
      <c r="N101" s="152"/>
    </row>
    <row r="102" spans="1:14" hidden="1">
      <c r="A102" s="149"/>
      <c r="C102" s="180"/>
      <c r="D102" s="180"/>
      <c r="E102" s="180"/>
      <c r="F102" s="180"/>
      <c r="G102" s="180"/>
      <c r="H102" s="180"/>
      <c r="N102" s="152"/>
    </row>
    <row r="103" spans="1:14" ht="17.45" hidden="1" customHeight="1">
      <c r="A103" s="149"/>
      <c r="B103" s="165" t="s">
        <v>174</v>
      </c>
      <c r="C103" s="618" t="str">
        <f>IF(E64&lt;&gt;18,"",IF(B75=D76,"",IF(②事業収入割合・軽減率算出!F25&lt;=70%,①売上高入力!C104,C105)))</f>
        <v/>
      </c>
      <c r="D103" s="619"/>
      <c r="E103" s="619"/>
      <c r="F103" s="619"/>
      <c r="G103" s="619"/>
      <c r="H103" s="620"/>
      <c r="N103" s="152"/>
    </row>
    <row r="104" spans="1:14" ht="17.45" hidden="1" customHeight="1">
      <c r="A104" s="149"/>
      <c r="B104" s="1" t="s">
        <v>457</v>
      </c>
      <c r="C104" s="621" t="s">
        <v>458</v>
      </c>
      <c r="D104" s="622"/>
      <c r="E104" s="622"/>
      <c r="F104" s="622"/>
      <c r="G104" s="622"/>
      <c r="H104" s="623"/>
      <c r="N104" s="152"/>
    </row>
    <row r="105" spans="1:14" ht="17.45" hidden="1" customHeight="1">
      <c r="A105" s="149"/>
      <c r="C105" s="621" t="s">
        <v>531</v>
      </c>
      <c r="D105" s="622"/>
      <c r="E105" s="622"/>
      <c r="F105" s="622"/>
      <c r="G105" s="622"/>
      <c r="H105" s="623"/>
      <c r="N105" s="152"/>
    </row>
    <row r="106" spans="1:14" hidden="1">
      <c r="A106" s="149"/>
      <c r="C106" s="180"/>
      <c r="D106" s="180"/>
      <c r="E106" s="180"/>
      <c r="F106" s="180"/>
      <c r="G106" s="180"/>
      <c r="H106" s="180"/>
      <c r="N106" s="152"/>
    </row>
    <row r="107" spans="1:14" ht="18" hidden="1" customHeight="1">
      <c r="A107" s="149"/>
      <c r="B107" s="165" t="s">
        <v>174</v>
      </c>
      <c r="C107" s="618" t="str">
        <f>IF(E64&lt;&gt;18,"",IF(B75=D76,"",IF(②事業収入割合・軽減率算出!F25&lt;=70%,①売上高入力!C108,"")))</f>
        <v/>
      </c>
      <c r="D107" s="619"/>
      <c r="E107" s="619"/>
      <c r="F107" s="619"/>
      <c r="G107" s="619"/>
      <c r="H107" s="620"/>
      <c r="N107" s="152"/>
    </row>
    <row r="108" spans="1:14" ht="18" hidden="1" customHeight="1">
      <c r="A108" s="149"/>
      <c r="B108" s="1" t="s">
        <v>446</v>
      </c>
      <c r="C108" s="621" t="s">
        <v>456</v>
      </c>
      <c r="D108" s="622"/>
      <c r="E108" s="622"/>
      <c r="F108" s="622"/>
      <c r="G108" s="622"/>
      <c r="H108" s="623"/>
      <c r="N108" s="152"/>
    </row>
    <row r="109" spans="1:14" ht="17.45" hidden="1" customHeight="1">
      <c r="A109" s="149"/>
      <c r="N109" s="152"/>
    </row>
    <row r="110" spans="1:14" ht="34.15" hidden="1" customHeight="1">
      <c r="A110" s="149"/>
      <c r="B110" s="165" t="s">
        <v>174</v>
      </c>
      <c r="C110" s="618" t="str">
        <f>IF(E64&lt;&gt;18,"",IF(B75=D76,"",IF(②事業収入割合・軽減率算出!F25&lt;=70%,①売上高入力!C111,"")))</f>
        <v/>
      </c>
      <c r="D110" s="619"/>
      <c r="E110" s="619"/>
      <c r="F110" s="619"/>
      <c r="G110" s="619"/>
      <c r="H110" s="620"/>
      <c r="N110" s="152"/>
    </row>
    <row r="111" spans="1:14" ht="34.15" hidden="1" customHeight="1">
      <c r="A111" s="149"/>
      <c r="B111" s="1" t="s">
        <v>447</v>
      </c>
      <c r="C111" s="621" t="s">
        <v>454</v>
      </c>
      <c r="D111" s="622"/>
      <c r="E111" s="622"/>
      <c r="F111" s="622"/>
      <c r="G111" s="622"/>
      <c r="H111" s="623"/>
      <c r="N111" s="152"/>
    </row>
    <row r="112" spans="1:14" hidden="1">
      <c r="A112" s="149"/>
      <c r="N112" s="152"/>
    </row>
    <row r="113" spans="1:14" ht="16.149999999999999" hidden="1" customHeight="1">
      <c r="A113" s="149"/>
      <c r="B113" s="165" t="s">
        <v>174</v>
      </c>
      <c r="C113" s="618" t="str">
        <f>IF(E64&lt;&gt;18,"",IF(B75=D76,"",IF(②事業収入割合・軽減率算出!F25&lt;=70%,①売上高入力!C114,"")))</f>
        <v/>
      </c>
      <c r="D113" s="619"/>
      <c r="E113" s="619"/>
      <c r="F113" s="619"/>
      <c r="G113" s="619"/>
      <c r="H113" s="620"/>
      <c r="N113" s="152"/>
    </row>
    <row r="114" spans="1:14" ht="16.149999999999999" hidden="1" customHeight="1">
      <c r="A114" s="149"/>
      <c r="B114" s="1" t="s">
        <v>448</v>
      </c>
      <c r="C114" s="621" t="s">
        <v>453</v>
      </c>
      <c r="D114" s="622"/>
      <c r="E114" s="622"/>
      <c r="F114" s="622"/>
      <c r="G114" s="622"/>
      <c r="H114" s="623"/>
      <c r="N114" s="152"/>
    </row>
    <row r="115" spans="1:14" hidden="1">
      <c r="A115" s="149"/>
      <c r="G115" s="1"/>
      <c r="N115" s="152"/>
    </row>
    <row r="116" spans="1:14" ht="34.15" hidden="1" customHeight="1">
      <c r="A116" s="149"/>
      <c r="B116" s="165" t="s">
        <v>174</v>
      </c>
      <c r="C116" s="615" t="str">
        <f>IF(E64&lt;&gt;18,"",IF(B75=D76,"",IF(②事業収入割合・軽減率算出!F25&lt;=70%,①売上高入力!C117,"")))</f>
        <v/>
      </c>
      <c r="D116" s="616"/>
      <c r="E116" s="616"/>
      <c r="F116" s="616"/>
      <c r="G116" s="616"/>
      <c r="H116" s="617"/>
      <c r="N116" s="152"/>
    </row>
    <row r="117" spans="1:14" ht="45.6" hidden="1" customHeight="1">
      <c r="A117" s="149"/>
      <c r="B117" s="1" t="s">
        <v>455</v>
      </c>
      <c r="C117" s="612" t="s">
        <v>520</v>
      </c>
      <c r="D117" s="613"/>
      <c r="E117" s="613"/>
      <c r="F117" s="613"/>
      <c r="G117" s="613"/>
      <c r="H117" s="614"/>
      <c r="N117" s="152"/>
    </row>
    <row r="118" spans="1:14" hidden="1">
      <c r="A118" s="149"/>
      <c r="N118" s="152"/>
    </row>
    <row r="119" spans="1:14" hidden="1">
      <c r="A119" s="149"/>
      <c r="N119" s="152"/>
    </row>
    <row r="120" spans="1:14" ht="19.5" hidden="1">
      <c r="A120" s="149"/>
      <c r="B120" s="473" t="s">
        <v>387</v>
      </c>
      <c r="N120" s="152"/>
    </row>
    <row r="121" spans="1:14" hidden="1">
      <c r="A121" s="149"/>
      <c r="B121" s="450" t="s">
        <v>388</v>
      </c>
      <c r="N121" s="152"/>
    </row>
    <row r="122" spans="1:14" hidden="1">
      <c r="A122" s="149"/>
      <c r="B122" s="108" t="s">
        <v>389</v>
      </c>
      <c r="C122" s="143" t="s">
        <v>392</v>
      </c>
      <c r="D122" s="143" t="s">
        <v>391</v>
      </c>
      <c r="F122" s="108" t="s">
        <v>440</v>
      </c>
      <c r="G122" s="144">
        <f>IF(E30="",0,1)</f>
        <v>0</v>
      </c>
      <c r="N122" s="152"/>
    </row>
    <row r="123" spans="1:14" hidden="1">
      <c r="A123" s="149"/>
      <c r="B123" s="459" t="s">
        <v>394</v>
      </c>
      <c r="C123" s="453" t="b">
        <v>0</v>
      </c>
      <c r="D123" s="108">
        <f>IF(C123=C76,1,0)</f>
        <v>0</v>
      </c>
      <c r="F123" s="108" t="s">
        <v>441</v>
      </c>
      <c r="G123" s="144">
        <f>IF(F30="",0,1)</f>
        <v>0</v>
      </c>
      <c r="I123" s="142" t="s">
        <v>523</v>
      </c>
      <c r="N123" s="152"/>
    </row>
    <row r="124" spans="1:14" hidden="1">
      <c r="A124" s="149"/>
      <c r="B124" s="459" t="s">
        <v>395</v>
      </c>
      <c r="C124" s="454" t="b">
        <v>0</v>
      </c>
      <c r="D124" s="108">
        <f>IF(C124=C76,1,0)</f>
        <v>0</v>
      </c>
      <c r="F124" s="458" t="s">
        <v>5</v>
      </c>
      <c r="G124" s="458">
        <f>SUM(G122:G123)</f>
        <v>0</v>
      </c>
      <c r="I124" s="142">
        <f>SUM(D125,G124)</f>
        <v>0</v>
      </c>
      <c r="N124" s="152"/>
    </row>
    <row r="125" spans="1:14" ht="19.5" hidden="1" thickBot="1">
      <c r="A125" s="149"/>
      <c r="B125" s="451"/>
      <c r="C125" s="458" t="s">
        <v>5</v>
      </c>
      <c r="D125" s="457">
        <f>SUM(D123:D124)</f>
        <v>0</v>
      </c>
      <c r="N125" s="152"/>
    </row>
    <row r="126" spans="1:14" ht="32.450000000000003" hidden="1" customHeight="1" thickBot="1">
      <c r="A126" s="149"/>
      <c r="B126" s="591" t="s">
        <v>411</v>
      </c>
      <c r="C126" s="456" t="s">
        <v>390</v>
      </c>
      <c r="D126" s="628" t="str">
        <f>IF(AND(I72&lt;&gt;0,I124&gt;=1),D139,IF(AND(C87="申告不可",I124&gt;=1),D140,IF(AND(B75=D76,I124&gt;=1),D138,IF(E64&lt;&gt;18,"",IF(B75=D76,"",IF(C87=C89,"",IF(AND(D125=0,G124&gt;=1),D137,IF(D125=0,D134,IF(D125=2,D135,IF(AND(D124=1,G124&gt;=1),D136,IF(D124=1,D144,IF(AND(D123=1,G124=0),D141,IF(G124&gt;=1,D142)))))))))))))</f>
        <v/>
      </c>
      <c r="E126" s="629"/>
      <c r="F126" s="629"/>
      <c r="G126" s="629"/>
      <c r="H126" s="629"/>
      <c r="I126" s="630"/>
      <c r="N126" s="152"/>
    </row>
    <row r="127" spans="1:14" hidden="1">
      <c r="A127" s="149"/>
      <c r="B127" s="451"/>
      <c r="N127" s="152"/>
    </row>
    <row r="128" spans="1:14" hidden="1">
      <c r="A128" s="149"/>
      <c r="B128" s="108" t="s">
        <v>383</v>
      </c>
      <c r="C128" s="143" t="s">
        <v>392</v>
      </c>
      <c r="D128" s="143" t="s">
        <v>391</v>
      </c>
      <c r="F128" s="108" t="s">
        <v>440</v>
      </c>
      <c r="G128" s="144">
        <f>IF(E31="",0,1)</f>
        <v>0</v>
      </c>
      <c r="N128" s="152"/>
    </row>
    <row r="129" spans="1:14" hidden="1">
      <c r="A129" s="149"/>
      <c r="B129" s="459" t="s">
        <v>394</v>
      </c>
      <c r="C129" s="452" t="b">
        <v>0</v>
      </c>
      <c r="D129" s="108">
        <f>IF(C129=C76,1,0)</f>
        <v>0</v>
      </c>
      <c r="F129" s="108" t="s">
        <v>441</v>
      </c>
      <c r="G129" s="144">
        <f>IF(F31="",0,1)</f>
        <v>0</v>
      </c>
      <c r="I129" s="142" t="s">
        <v>523</v>
      </c>
      <c r="N129" s="152"/>
    </row>
    <row r="130" spans="1:14" hidden="1">
      <c r="A130" s="149"/>
      <c r="B130" s="459" t="s">
        <v>395</v>
      </c>
      <c r="C130" s="452" t="b">
        <v>0</v>
      </c>
      <c r="D130" s="108">
        <f>IF(C130=C76,1,0)</f>
        <v>0</v>
      </c>
      <c r="F130" s="458" t="s">
        <v>5</v>
      </c>
      <c r="G130" s="458">
        <f>SUM(G128:G129)</f>
        <v>0</v>
      </c>
      <c r="I130" s="142">
        <f>SUM(D131,G130)</f>
        <v>0</v>
      </c>
      <c r="N130" s="152"/>
    </row>
    <row r="131" spans="1:14" ht="19.5" hidden="1" thickBot="1">
      <c r="A131" s="149"/>
      <c r="B131" s="451"/>
      <c r="C131" s="458" t="s">
        <v>5</v>
      </c>
      <c r="D131" s="457">
        <f>SUM(D129:D130)</f>
        <v>0</v>
      </c>
      <c r="N131" s="152"/>
    </row>
    <row r="132" spans="1:14" ht="32.450000000000003" hidden="1" customHeight="1" thickBot="1">
      <c r="A132" s="149"/>
      <c r="B132" s="1" t="s">
        <v>412</v>
      </c>
      <c r="C132" s="456" t="s">
        <v>390</v>
      </c>
      <c r="D132" s="631" t="str">
        <f>IF(AND(I72&lt;&gt;0,I130&gt;=1),D139,IF(AND(C87="申告不可",I130&gt;=1),D140,IF(AND(B75=D76,I130&gt;=1),D138,IF(E64&lt;&gt;18,"",IF(B75=D76,"",IF(C87=C89,"",IF(AND(D131=0,G130&gt;=1),D137,IF(D131=0,D134,IF(D131=2,D135,IF(AND(D130=1,G130&gt;=1),D136,IF(D130=1,D145,IF(AND(D129=1,G130=0),D141,IF(G130&gt;=1,D143)))))))))))))</f>
        <v/>
      </c>
      <c r="E132" s="632"/>
      <c r="F132" s="632"/>
      <c r="G132" s="632"/>
      <c r="H132" s="632"/>
      <c r="I132" s="633"/>
      <c r="N132" s="152"/>
    </row>
    <row r="133" spans="1:14" ht="19.5" hidden="1" thickBot="1">
      <c r="A133" s="149"/>
      <c r="N133" s="152"/>
    </row>
    <row r="134" spans="1:14" hidden="1">
      <c r="A134" s="149"/>
      <c r="C134" s="470" t="s">
        <v>393</v>
      </c>
      <c r="D134" s="146" t="s">
        <v>410</v>
      </c>
      <c r="E134" s="146"/>
      <c r="F134" s="146"/>
      <c r="G134" s="461"/>
      <c r="H134" s="461"/>
      <c r="I134" s="445"/>
      <c r="J134" s="1" t="s">
        <v>405</v>
      </c>
      <c r="N134" s="152"/>
    </row>
    <row r="135" spans="1:14" hidden="1">
      <c r="A135" s="149"/>
      <c r="C135" s="471"/>
      <c r="D135" s="444" t="s">
        <v>409</v>
      </c>
      <c r="E135" s="437"/>
      <c r="F135" s="437"/>
      <c r="G135" s="463"/>
      <c r="H135" s="463"/>
      <c r="I135" s="445"/>
      <c r="J135" s="1" t="s">
        <v>406</v>
      </c>
      <c r="N135" s="152"/>
    </row>
    <row r="136" spans="1:14" ht="37.9" hidden="1" customHeight="1">
      <c r="A136" s="149"/>
      <c r="C136" s="471"/>
      <c r="D136" s="627" t="s">
        <v>451</v>
      </c>
      <c r="E136" s="613"/>
      <c r="F136" s="613"/>
      <c r="G136" s="613"/>
      <c r="H136" s="613"/>
      <c r="I136" s="614"/>
      <c r="J136" s="1" t="s">
        <v>406</v>
      </c>
      <c r="N136" s="152"/>
    </row>
    <row r="137" spans="1:14" ht="37.9" hidden="1" customHeight="1">
      <c r="A137" s="149"/>
      <c r="C137" s="471"/>
      <c r="D137" s="627" t="s">
        <v>528</v>
      </c>
      <c r="E137" s="613"/>
      <c r="F137" s="613"/>
      <c r="G137" s="613"/>
      <c r="H137" s="613"/>
      <c r="I137" s="614"/>
      <c r="J137" s="1" t="s">
        <v>406</v>
      </c>
      <c r="N137" s="152"/>
    </row>
    <row r="138" spans="1:14" ht="37.9" hidden="1" customHeight="1">
      <c r="A138" s="149"/>
      <c r="C138" s="471"/>
      <c r="D138" s="702" t="s">
        <v>527</v>
      </c>
      <c r="E138" s="703"/>
      <c r="F138" s="703"/>
      <c r="G138" s="703"/>
      <c r="H138" s="703"/>
      <c r="I138" s="704"/>
      <c r="J138" s="1" t="s">
        <v>406</v>
      </c>
      <c r="N138" s="152"/>
    </row>
    <row r="139" spans="1:14" ht="37.9" hidden="1" customHeight="1">
      <c r="A139" s="149"/>
      <c r="C139" s="471"/>
      <c r="D139" s="702" t="s">
        <v>529</v>
      </c>
      <c r="E139" s="703"/>
      <c r="F139" s="703"/>
      <c r="G139" s="703"/>
      <c r="H139" s="703"/>
      <c r="I139" s="704"/>
      <c r="J139" s="1" t="s">
        <v>406</v>
      </c>
      <c r="N139" s="152"/>
    </row>
    <row r="140" spans="1:14" ht="37.9" hidden="1" customHeight="1">
      <c r="A140" s="149"/>
      <c r="C140" s="471"/>
      <c r="D140" s="702" t="s">
        <v>530</v>
      </c>
      <c r="E140" s="703"/>
      <c r="F140" s="703"/>
      <c r="G140" s="703"/>
      <c r="H140" s="703"/>
      <c r="I140" s="704"/>
      <c r="J140" s="1" t="s">
        <v>406</v>
      </c>
      <c r="N140" s="152"/>
    </row>
    <row r="141" spans="1:14" hidden="1">
      <c r="A141" s="149"/>
      <c r="C141" s="471"/>
      <c r="D141" s="469" t="s">
        <v>400</v>
      </c>
      <c r="E141" s="437"/>
      <c r="F141" s="437"/>
      <c r="G141" s="463"/>
      <c r="H141" s="463"/>
      <c r="I141" s="445"/>
      <c r="J141" s="1" t="s">
        <v>407</v>
      </c>
      <c r="N141" s="152"/>
    </row>
    <row r="142" spans="1:14" ht="37.9" hidden="1" customHeight="1">
      <c r="A142" s="149"/>
      <c r="C142" s="471"/>
      <c r="D142" s="627" t="s">
        <v>533</v>
      </c>
      <c r="E142" s="613"/>
      <c r="F142" s="613"/>
      <c r="G142" s="613"/>
      <c r="H142" s="613"/>
      <c r="I142" s="614"/>
      <c r="J142" s="1" t="s">
        <v>426</v>
      </c>
      <c r="N142" s="152"/>
    </row>
    <row r="143" spans="1:14" ht="37.9" hidden="1" customHeight="1">
      <c r="A143" s="149"/>
      <c r="C143" s="471"/>
      <c r="D143" s="627" t="s">
        <v>534</v>
      </c>
      <c r="E143" s="613"/>
      <c r="F143" s="613"/>
      <c r="G143" s="613"/>
      <c r="H143" s="613"/>
      <c r="I143" s="614"/>
      <c r="J143" s="1" t="s">
        <v>426</v>
      </c>
      <c r="N143" s="152"/>
    </row>
    <row r="144" spans="1:14" hidden="1">
      <c r="A144" s="149"/>
      <c r="C144" s="471"/>
      <c r="D144" s="444" t="s">
        <v>420</v>
      </c>
      <c r="E144" s="437"/>
      <c r="F144" s="437"/>
      <c r="G144" s="463"/>
      <c r="H144" s="463"/>
      <c r="I144" s="445"/>
      <c r="J144" s="1" t="s">
        <v>408</v>
      </c>
      <c r="N144" s="152"/>
    </row>
    <row r="145" spans="1:14" ht="19.5" hidden="1" thickBot="1">
      <c r="A145" s="149"/>
      <c r="C145" s="472"/>
      <c r="D145" s="182" t="s">
        <v>421</v>
      </c>
      <c r="E145" s="182"/>
      <c r="F145" s="182"/>
      <c r="G145" s="462"/>
      <c r="H145" s="462"/>
      <c r="I145" s="445"/>
      <c r="J145" s="1" t="s">
        <v>408</v>
      </c>
      <c r="N145" s="152"/>
    </row>
    <row r="146" spans="1:14" ht="18" hidden="1" customHeight="1">
      <c r="A146" s="149"/>
      <c r="C146" s="180"/>
      <c r="G146" s="1"/>
      <c r="H146" s="1"/>
      <c r="N146" s="152"/>
    </row>
    <row r="147" spans="1:14" hidden="1">
      <c r="A147" s="149"/>
      <c r="C147" s="180"/>
      <c r="D147" s="180"/>
      <c r="E147" s="180"/>
      <c r="F147" s="180"/>
      <c r="G147" s="180"/>
      <c r="H147" s="180"/>
      <c r="I147" s="180"/>
      <c r="N147" s="152"/>
    </row>
    <row r="148" spans="1:14" hidden="1">
      <c r="A148" s="149"/>
      <c r="B148" s="312" t="s">
        <v>396</v>
      </c>
      <c r="C148" s="180"/>
      <c r="D148" s="180"/>
      <c r="E148" s="180"/>
      <c r="F148" s="180"/>
      <c r="G148" s="460"/>
      <c r="H148" s="460"/>
      <c r="N148" s="152"/>
    </row>
    <row r="149" spans="1:14" hidden="1">
      <c r="A149" s="149"/>
      <c r="C149" s="143" t="s">
        <v>381</v>
      </c>
      <c r="D149" s="143" t="s">
        <v>382</v>
      </c>
      <c r="E149" s="601" t="s">
        <v>384</v>
      </c>
      <c r="F149" s="602"/>
      <c r="G149" s="460"/>
      <c r="H149" s="460"/>
      <c r="N149" s="152"/>
    </row>
    <row r="150" spans="1:14" hidden="1">
      <c r="A150" s="149"/>
      <c r="B150" s="108" t="s">
        <v>389</v>
      </c>
      <c r="C150" s="143" t="str">
        <f>IF(D125=0,"",IF(D125=2,"エラー",IF(D123=1,C153,C154)))</f>
        <v/>
      </c>
      <c r="D150" s="143" t="str">
        <f>IF(D125=0,"",IF(C150=C153,"　〇",IF(C150=C154,"")))</f>
        <v/>
      </c>
      <c r="E150" s="464" t="str">
        <f>IF(E30="","",IF($D$125=0,"",IF($C$150=$C$153,E30,"")))</f>
        <v/>
      </c>
      <c r="F150" s="464" t="str">
        <f>IF(F30="","",IF($D$125=0,"",IF($C$150=$C$153,F30,"")))</f>
        <v/>
      </c>
      <c r="G150" s="460"/>
      <c r="H150" s="460"/>
      <c r="N150" s="152"/>
    </row>
    <row r="151" spans="1:14" hidden="1">
      <c r="A151" s="149"/>
      <c r="B151" s="108" t="s">
        <v>383</v>
      </c>
      <c r="C151" s="143" t="str">
        <f>IF(D131=0,"",IF(D131=2,"エラー",IF(D129=1,"有","無")))</f>
        <v/>
      </c>
      <c r="D151" s="143" t="str">
        <f>IF(D131=0,"",IF(C151=C153,"　〇",IF(C151=C154,"")))</f>
        <v/>
      </c>
      <c r="E151" s="464" t="str">
        <f>IF(E31="","",IF($D$131=0,"",IF($C$151=$C$153,E31,"")))</f>
        <v/>
      </c>
      <c r="F151" s="464" t="str">
        <f>IF(F31="","",IF($D$131=0,"",IF($C$151=$C$153,F31,"")))</f>
        <v/>
      </c>
      <c r="G151" s="460"/>
      <c r="H151" s="460"/>
      <c r="N151" s="152"/>
    </row>
    <row r="152" spans="1:14" hidden="1">
      <c r="A152" s="149"/>
      <c r="N152" s="152"/>
    </row>
    <row r="153" spans="1:14" hidden="1">
      <c r="A153" s="149"/>
      <c r="B153" s="474" t="s">
        <v>397</v>
      </c>
      <c r="C153" s="143" t="s">
        <v>191</v>
      </c>
      <c r="N153" s="152"/>
    </row>
    <row r="154" spans="1:14" hidden="1">
      <c r="A154" s="149"/>
      <c r="C154" s="143" t="s">
        <v>192</v>
      </c>
      <c r="N154" s="152"/>
    </row>
    <row r="155" spans="1:14" hidden="1">
      <c r="A155" s="149"/>
      <c r="N155" s="152"/>
    </row>
    <row r="156" spans="1:14" ht="30" hidden="1" customHeight="1">
      <c r="A156" s="149"/>
      <c r="B156" s="159" t="s">
        <v>164</v>
      </c>
      <c r="C156" s="151"/>
      <c r="D156" s="159" t="s">
        <v>164</v>
      </c>
      <c r="E156" s="151"/>
      <c r="F156" s="159" t="s">
        <v>164</v>
      </c>
      <c r="G156" s="151"/>
      <c r="H156" s="159" t="s">
        <v>164</v>
      </c>
      <c r="I156" s="151"/>
      <c r="J156" s="159" t="s">
        <v>164</v>
      </c>
      <c r="K156" s="151"/>
      <c r="L156" s="149"/>
      <c r="M156" s="149"/>
      <c r="N156" s="149"/>
    </row>
  </sheetData>
  <sheetProtection algorithmName="SHA-512" hashValue="44mg1kSr4UCfyPJIci9kYOQre4tcIVGakFL8v7GNmwdYDTSeLmLBQjLeVCd5JTyaUM5h6t9Aw39u7T/BMB8UQQ==" saltValue="tpkznx8YFiQS7VPPiME3EA==" spinCount="100000" sheet="1" objects="1" scenarios="1"/>
  <mergeCells count="78">
    <mergeCell ref="D138:I138"/>
    <mergeCell ref="D139:I139"/>
    <mergeCell ref="D140:I140"/>
    <mergeCell ref="C105:H105"/>
    <mergeCell ref="D137:I137"/>
    <mergeCell ref="J67:P67"/>
    <mergeCell ref="D136:I136"/>
    <mergeCell ref="H33:K33"/>
    <mergeCell ref="C107:H107"/>
    <mergeCell ref="C108:H108"/>
    <mergeCell ref="C103:H103"/>
    <mergeCell ref="C104:H104"/>
    <mergeCell ref="C100:H100"/>
    <mergeCell ref="C101:H101"/>
    <mergeCell ref="H28:K29"/>
    <mergeCell ref="H32:K32"/>
    <mergeCell ref="B3:F4"/>
    <mergeCell ref="B6:F6"/>
    <mergeCell ref="H3:K4"/>
    <mergeCell ref="G3:G4"/>
    <mergeCell ref="G9:G17"/>
    <mergeCell ref="H18:I18"/>
    <mergeCell ref="B19:F19"/>
    <mergeCell ref="H21:K21"/>
    <mergeCell ref="H27:K27"/>
    <mergeCell ref="H26:K26"/>
    <mergeCell ref="B27:F27"/>
    <mergeCell ref="D24:F24"/>
    <mergeCell ref="B24:C25"/>
    <mergeCell ref="B26:F26"/>
    <mergeCell ref="B23:F23"/>
    <mergeCell ref="C29:D29"/>
    <mergeCell ref="E29:F29"/>
    <mergeCell ref="B28:F28"/>
    <mergeCell ref="M1:N1"/>
    <mergeCell ref="B1:D1"/>
    <mergeCell ref="C2:F2"/>
    <mergeCell ref="B7:F7"/>
    <mergeCell ref="D25:F25"/>
    <mergeCell ref="B5:F5"/>
    <mergeCell ref="H17:K17"/>
    <mergeCell ref="C21:F21"/>
    <mergeCell ref="H25:K25"/>
    <mergeCell ref="H5:K5"/>
    <mergeCell ref="B18:F18"/>
    <mergeCell ref="B20:F20"/>
    <mergeCell ref="H30:K30"/>
    <mergeCell ref="H31:K31"/>
    <mergeCell ref="C92:E92"/>
    <mergeCell ref="C114:H114"/>
    <mergeCell ref="C113:H113"/>
    <mergeCell ref="C93:E93"/>
    <mergeCell ref="C61:F61"/>
    <mergeCell ref="J68:L68"/>
    <mergeCell ref="I60:K60"/>
    <mergeCell ref="J66:L66"/>
    <mergeCell ref="C62:F63"/>
    <mergeCell ref="H66:H68"/>
    <mergeCell ref="H63:H65"/>
    <mergeCell ref="C30:D30"/>
    <mergeCell ref="C31:D31"/>
    <mergeCell ref="B32:F32"/>
    <mergeCell ref="E149:F149"/>
    <mergeCell ref="H34:K34"/>
    <mergeCell ref="H36:K36"/>
    <mergeCell ref="H35:K35"/>
    <mergeCell ref="C117:H117"/>
    <mergeCell ref="C116:H116"/>
    <mergeCell ref="C110:H110"/>
    <mergeCell ref="C111:H111"/>
    <mergeCell ref="B40:F47"/>
    <mergeCell ref="B49:F50"/>
    <mergeCell ref="D142:I142"/>
    <mergeCell ref="D143:I143"/>
    <mergeCell ref="D126:I126"/>
    <mergeCell ref="D132:I132"/>
    <mergeCell ref="C88:E88"/>
    <mergeCell ref="C89:E89"/>
  </mergeCells>
  <phoneticPr fontId="1"/>
  <conditionalFormatting sqref="I2">
    <cfRule type="cellIs" dxfId="134" priority="138" operator="equal">
      <formula>$J$64</formula>
    </cfRule>
  </conditionalFormatting>
  <pageMargins left="0.70866141732283472" right="0.51181102362204722" top="0.47244094488188981" bottom="0.27559055118110237" header="0.31496062992125984" footer="0.15748031496062992"/>
  <pageSetup paperSize="9" orientation="portrait" r:id="rId1"/>
  <headerFooter>
    <oddFooter>&amp;R①売上高入力表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28575</xdr:colOff>
                    <xdr:row>20</xdr:row>
                    <xdr:rowOff>19050</xdr:rowOff>
                  </from>
                  <to>
                    <xdr:col>1</xdr:col>
                    <xdr:colOff>828675</xdr:colOff>
                    <xdr:row>20</xdr:row>
                    <xdr:rowOff>400050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1</xdr:col>
                    <xdr:colOff>9525</xdr:colOff>
                    <xdr:row>29</xdr:row>
                    <xdr:rowOff>9525</xdr:rowOff>
                  </from>
                  <to>
                    <xdr:col>1</xdr:col>
                    <xdr:colOff>419100</xdr:colOff>
                    <xdr:row>29</xdr:row>
                    <xdr:rowOff>476250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xdr:col>
                    <xdr:colOff>438150</xdr:colOff>
                    <xdr:row>29</xdr:row>
                    <xdr:rowOff>9525</xdr:rowOff>
                  </from>
                  <to>
                    <xdr:col>1</xdr:col>
                    <xdr:colOff>838200</xdr:colOff>
                    <xdr:row>29</xdr:row>
                    <xdr:rowOff>476250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1</xdr:col>
                    <xdr:colOff>9525</xdr:colOff>
                    <xdr:row>30</xdr:row>
                    <xdr:rowOff>9525</xdr:rowOff>
                  </from>
                  <to>
                    <xdr:col>1</xdr:col>
                    <xdr:colOff>419100</xdr:colOff>
                    <xdr:row>30</xdr:row>
                    <xdr:rowOff>476250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1</xdr:col>
                    <xdr:colOff>438150</xdr:colOff>
                    <xdr:row>30</xdr:row>
                    <xdr:rowOff>9525</xdr:rowOff>
                  </from>
                  <to>
                    <xdr:col>1</xdr:col>
                    <xdr:colOff>838200</xdr:colOff>
                    <xdr:row>30</xdr:row>
                    <xdr:rowOff>476250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1" operator="containsText" id="{055E52A8-C593-4185-A017-34D06BED573A}">
            <xm:f>NOT(ISERROR(SEARCH(#REF!,C2)))</xm:f>
            <xm:f>#REF!</xm:f>
            <x14:dxf>
              <font>
                <color rgb="FF9C0006"/>
              </font>
            </x14:dxf>
          </x14:cfRule>
          <xm:sqref>C2:F2</xm:sqref>
        </x14:conditionalFormatting>
        <x14:conditionalFormatting xmlns:xm="http://schemas.microsoft.com/office/excel/2006/main">
          <x14:cfRule type="containsText" priority="125" operator="containsText" id="{A0654404-E81C-460A-B39B-7961892261C3}">
            <xm:f>NOT(ISERROR(SEARCH($C$79,H21)))</xm:f>
            <xm:f>$C$79</xm:f>
            <x14:dxf>
              <font>
                <color rgb="FF9C0006"/>
              </font>
            </x14:dxf>
          </x14:cfRule>
          <xm:sqref>H21</xm:sqref>
        </x14:conditionalFormatting>
        <x14:conditionalFormatting xmlns:xm="http://schemas.microsoft.com/office/excel/2006/main">
          <x14:cfRule type="containsText" priority="127" operator="containsText" id="{FD7535B8-A11C-4134-BC06-DA25A20D1303}">
            <xm:f>NOT(ISERROR(SEARCH($C$69,H17)))</xm:f>
            <xm:f>$C$69</xm:f>
            <x14:dxf>
              <font>
                <color rgb="FF9C0006"/>
              </font>
              <fill>
                <patternFill>
                  <bgColor rgb="FFFFC7CE"/>
                </patternFill>
              </fill>
            </x14:dxf>
          </x14:cfRule>
          <x14:cfRule type="containsText" priority="128" operator="containsText" id="{3792F9AC-9028-4130-A7AD-6A854532C0A5}">
            <xm:f>NOT(ISERROR(SEARCH($C$68,H17)))</xm:f>
            <xm:f>$C$68</xm:f>
            <x14:dxf>
              <font>
                <color rgb="FF9C5700"/>
              </font>
              <fill>
                <patternFill>
                  <bgColor rgb="FFFFEB9C"/>
                </patternFill>
              </fill>
            </x14:dxf>
          </x14:cfRule>
          <x14:cfRule type="containsText" priority="129" operator="containsText" id="{8218165D-DA7C-40D5-BC8C-73A507D5D696}">
            <xm:f>NOT(ISERROR(SEARCH($C$67,H17)))</xm:f>
            <xm:f>$C$67</xm:f>
            <x14:dxf>
              <font>
                <color rgb="FF006100"/>
              </font>
              <fill>
                <patternFill>
                  <bgColor rgb="FFC6EFCE"/>
                </patternFill>
              </fill>
            </x14:dxf>
          </x14:cfRule>
          <xm:sqref>H17:K17</xm:sqref>
        </x14:conditionalFormatting>
        <x14:conditionalFormatting xmlns:xm="http://schemas.microsoft.com/office/excel/2006/main">
          <x14:cfRule type="containsText" priority="130" operator="containsText" id="{E839775A-8F2F-4DA0-B34A-1579599B932C}">
            <xm:f>NOT(ISERROR(SEARCH($C$72,H18)))</xm:f>
            <xm:f>$C$72</xm:f>
            <x14:dxf>
              <font>
                <color rgb="FF9C0006"/>
              </font>
            </x14:dxf>
          </x14:cfRule>
          <xm:sqref>H18:I18</xm:sqref>
        </x14:conditionalFormatting>
        <x14:conditionalFormatting xmlns:xm="http://schemas.microsoft.com/office/excel/2006/main">
          <x14:cfRule type="containsText" priority="131" operator="containsText" id="{1AC14F88-3F08-4DAF-8089-FBFCA46782C2}">
            <xm:f>NOT(ISERROR(SEARCH($D$72,J18)))</xm:f>
            <xm:f>$D$72</xm:f>
            <x14:dxf>
              <font>
                <color rgb="FF9C0006"/>
              </font>
            </x14:dxf>
          </x14:cfRule>
          <xm:sqref>J18</xm:sqref>
        </x14:conditionalFormatting>
        <x14:conditionalFormatting xmlns:xm="http://schemas.microsoft.com/office/excel/2006/main">
          <x14:cfRule type="containsText" priority="135" operator="containsText" id="{4A3560FC-75E8-4487-92EA-0A3FAD08D369}">
            <xm:f>NOT(ISERROR(SEARCH($C$96,H25)))</xm:f>
            <xm:f>$C$96</xm:f>
            <x14:dxf>
              <font>
                <color rgb="FF9C0006"/>
              </font>
              <fill>
                <patternFill>
                  <bgColor rgb="FFFFC7CE"/>
                </patternFill>
              </fill>
            </x14:dxf>
          </x14:cfRule>
          <xm:sqref>H25</xm:sqref>
        </x14:conditionalFormatting>
        <x14:conditionalFormatting xmlns:xm="http://schemas.microsoft.com/office/excel/2006/main">
          <x14:cfRule type="containsText" priority="136" operator="containsText" id="{0A0C3B65-ABA7-4ADC-B2C7-28516D144007}">
            <xm:f>NOT(ISERROR(SEARCH($C$92,D25)))</xm:f>
            <xm:f>$C$92</xm:f>
            <x14:dxf>
              <font>
                <color rgb="FF9C0006"/>
              </font>
              <fill>
                <patternFill>
                  <bgColor rgb="FFD9F5FF"/>
                </patternFill>
              </fill>
            </x14:dxf>
          </x14:cfRule>
          <xm:sqref>D25</xm:sqref>
        </x14:conditionalFormatting>
        <x14:conditionalFormatting xmlns:xm="http://schemas.microsoft.com/office/excel/2006/main">
          <x14:cfRule type="containsText" priority="137" operator="containsText" id="{094D2B83-5C2B-4CE1-8883-607DED9699E9}">
            <xm:f>NOT(ISERROR(SEARCH($C$93,D25)))</xm:f>
            <xm:f>$C$93</xm:f>
            <x14:dxf>
              <font>
                <color rgb="FF9C0006"/>
              </font>
            </x14:dxf>
          </x14:cfRule>
          <xm:sqref>D25:F25</xm:sqref>
        </x14:conditionalFormatting>
        <x14:conditionalFormatting xmlns:xm="http://schemas.microsoft.com/office/excel/2006/main">
          <x14:cfRule type="containsText" priority="44" operator="containsText" id="{F842BDCD-2E5A-4CD2-B702-24885E2585A5}">
            <xm:f>NOT(ISERROR(SEARCH($C$97,H25)))</xm:f>
            <xm:f>$C$97</xm:f>
            <x14:dxf>
              <font>
                <b/>
                <i val="0"/>
                <color rgb="FF002060"/>
              </font>
              <fill>
                <patternFill>
                  <bgColor rgb="FFE5F8FF"/>
                </patternFill>
              </fill>
            </x14:dxf>
          </x14:cfRule>
          <x14:cfRule type="containsText" priority="66" operator="containsText" id="{98B1C5A8-0FD6-463A-9360-308FDDAB5B06}">
            <xm:f>NOT(ISERROR(SEARCH($C$98,H25)))</xm:f>
            <xm:f>$C$98</xm:f>
            <x14:dxf>
              <font>
                <b/>
                <i val="0"/>
                <color rgb="FFC00000"/>
              </font>
            </x14:dxf>
          </x14:cfRule>
          <xm:sqref>H25:K25</xm:sqref>
        </x14:conditionalFormatting>
        <x14:conditionalFormatting xmlns:xm="http://schemas.microsoft.com/office/excel/2006/main">
          <x14:cfRule type="containsText" priority="61" operator="containsText" id="{CD88D1EC-02D0-42E0-873F-500F25525971}">
            <xm:f>NOT(ISERROR(SEARCH($C$113,H26)))</xm:f>
            <xm:f>$C$113</xm:f>
            <x14:dxf>
              <font>
                <b/>
                <i val="0"/>
                <color rgb="FFC00000"/>
              </font>
            </x14:dxf>
          </x14:cfRule>
          <xm:sqref>H26:K26</xm:sqref>
        </x14:conditionalFormatting>
        <x14:conditionalFormatting xmlns:xm="http://schemas.microsoft.com/office/excel/2006/main">
          <x14:cfRule type="containsText" priority="57" operator="containsText" id="{FE61A3FD-E69B-4CCE-A745-ABAE2BBEAD8A}">
            <xm:f>NOT(ISERROR(SEARCH($C$117,H28)))</xm:f>
            <xm:f>$C$117</xm:f>
            <x14:dxf>
              <font>
                <b/>
                <i val="0"/>
                <color rgb="FFC00000"/>
              </font>
            </x14:dxf>
          </x14:cfRule>
          <xm:sqref>H52:K53 H34:K35 H28 H32:H33</xm:sqref>
        </x14:conditionalFormatting>
        <x14:conditionalFormatting xmlns:xm="http://schemas.microsoft.com/office/excel/2006/main">
          <x14:cfRule type="containsText" priority="4" operator="containsText" id="{C983662B-7DD0-453F-9FA0-AD30E2CA4259}">
            <xm:f>NOT(ISERROR(SEARCH($C$81,H21)))</xm:f>
            <xm:f>$C$81</xm:f>
            <x14:dxf>
              <font>
                <color rgb="FF9C0006"/>
              </font>
              <fill>
                <patternFill>
                  <bgColor rgb="FFFFC7CE"/>
                </patternFill>
              </fill>
            </x14:dxf>
          </x14:cfRule>
          <x14:cfRule type="containsText" priority="51" operator="containsText" id="{9F70123F-14DE-4A95-847A-7ABF664893A2}">
            <xm:f>NOT(ISERROR(SEARCH($C$80,H21)))</xm:f>
            <xm:f>$C$80</xm:f>
            <x14:dxf>
              <font>
                <color rgb="FF9C0006"/>
              </font>
              <fill>
                <patternFill>
                  <bgColor rgb="FFFFC7CE"/>
                </patternFill>
              </fill>
            </x14:dxf>
          </x14:cfRule>
          <xm:sqref>H21:K21</xm:sqref>
        </x14:conditionalFormatting>
        <x14:conditionalFormatting xmlns:xm="http://schemas.microsoft.com/office/excel/2006/main">
          <x14:cfRule type="containsText" priority="139" operator="containsText" id="{FD910812-3FB7-4428-A320-E771314764AB}">
            <xm:f>NOT(ISERROR(SEARCH($J$65,I2)))</xm:f>
            <xm:f>$J$65</xm:f>
            <x14:dxf>
              <font>
                <color rgb="FF9C0006"/>
              </font>
            </x14:dxf>
          </x14:cfRule>
          <xm:sqref>I2</xm:sqref>
        </x14:conditionalFormatting>
        <x14:conditionalFormatting xmlns:xm="http://schemas.microsoft.com/office/excel/2006/main">
          <x14:cfRule type="containsText" priority="143" operator="containsText" id="{7B36B07E-A297-4FFA-AFBC-943FE11CFEAE}">
            <xm:f>NOT(ISERROR(SEARCH($J$66,H3)))</xm:f>
            <xm:f>$J$66</xm:f>
            <x14:dxf>
              <font>
                <color rgb="FF9C0006"/>
              </font>
            </x14:dxf>
          </x14:cfRule>
          <x14:cfRule type="containsText" priority="144" operator="containsText" id="{743BDF9C-3EAD-4BFE-AB32-EA5F68048471}">
            <xm:f>NOT(ISERROR(SEARCH($J$68,H3)))</xm:f>
            <xm:f>$J$68</xm:f>
            <x14:dxf>
              <font>
                <color rgb="FF9C0006"/>
              </font>
              <fill>
                <patternFill>
                  <bgColor rgb="FFFFC7CE"/>
                </patternFill>
              </fill>
            </x14:dxf>
          </x14:cfRule>
          <x14:cfRule type="containsText" priority="145" operator="containsText" id="{A68676C8-3119-4F8C-882C-2F9CBB5C0DD2}">
            <xm:f>NOT(ISERROR(SEARCH($J$67,H3)))</xm:f>
            <xm:f>$J$67</xm:f>
            <x14:dxf>
              <font>
                <color rgb="FF9C0006"/>
              </font>
              <fill>
                <patternFill>
                  <bgColor rgb="FFFFC7CE"/>
                </patternFill>
              </fill>
            </x14:dxf>
          </x14:cfRule>
          <xm:sqref>H3</xm:sqref>
        </x14:conditionalFormatting>
        <x14:conditionalFormatting xmlns:xm="http://schemas.microsoft.com/office/excel/2006/main">
          <x14:cfRule type="containsText" priority="45" operator="containsText" id="{4DE75747-5041-4B7E-B436-66F0E4449695}">
            <xm:f>NOT(ISERROR(SEARCH($C$62,H5)))</xm:f>
            <xm:f>$C$62</xm:f>
            <x14:dxf>
              <font>
                <color rgb="FFC00000"/>
              </font>
              <fill>
                <patternFill>
                  <bgColor theme="4" tint="0.79998168889431442"/>
                </patternFill>
              </fill>
            </x14:dxf>
          </x14:cfRule>
          <xm:sqref>H5:K5</xm:sqref>
        </x14:conditionalFormatting>
        <x14:conditionalFormatting xmlns:xm="http://schemas.microsoft.com/office/excel/2006/main">
          <x14:cfRule type="containsText" priority="39" operator="containsText" id="{079A93EF-7432-4467-96B2-68AD43439B25}">
            <xm:f>NOT(ISERROR(SEARCH($C$117,H55)))</xm:f>
            <xm:f>$C$117</xm:f>
            <x14:dxf>
              <font>
                <b/>
                <i val="0"/>
                <color rgb="FFC00000"/>
              </font>
            </x14:dxf>
          </x14:cfRule>
          <xm:sqref>H55:K56</xm:sqref>
        </x14:conditionalFormatting>
        <x14:conditionalFormatting xmlns:xm="http://schemas.microsoft.com/office/excel/2006/main">
          <x14:cfRule type="containsText" priority="36" operator="containsText" id="{9ACB674B-7A2B-4EC7-A72B-E070BEC59F78}">
            <xm:f>NOT(ISERROR(SEARCH($C$113,H35)))</xm:f>
            <xm:f>$C$113</xm:f>
            <x14:dxf>
              <font>
                <b/>
                <i val="0"/>
                <color rgb="FFC00000"/>
              </font>
            </x14:dxf>
          </x14:cfRule>
          <xm:sqref>H35:K35</xm:sqref>
        </x14:conditionalFormatting>
        <x14:conditionalFormatting xmlns:xm="http://schemas.microsoft.com/office/excel/2006/main">
          <x14:cfRule type="containsText" priority="3" operator="containsText" id="{22FB6E02-A39F-4A27-A96F-B927DAD6506C}">
            <xm:f>NOT(ISERROR(SEARCH($D$140,H30)))</xm:f>
            <xm:f>$D$140</xm:f>
            <x14:dxf>
              <font>
                <color rgb="FF9C0006"/>
              </font>
              <fill>
                <patternFill>
                  <bgColor rgb="FFFFC7CE"/>
                </patternFill>
              </fill>
            </x14:dxf>
          </x14:cfRule>
          <x14:cfRule type="containsText" priority="7" operator="containsText" id="{F9673DDD-DC8D-40CA-883B-0D29FBA7B7D8}">
            <xm:f>NOT(ISERROR(SEARCH($D$139,H30)))</xm:f>
            <xm:f>$D$139</xm:f>
            <x14:dxf>
              <font>
                <color rgb="FF9C0006"/>
              </font>
              <fill>
                <patternFill>
                  <bgColor rgb="FFFFC7CE"/>
                </patternFill>
              </fill>
            </x14:dxf>
          </x14:cfRule>
          <x14:cfRule type="containsText" priority="9" operator="containsText" id="{FED968F1-EC29-47EE-B509-3C73E1F9103A}">
            <xm:f>NOT(ISERROR(SEARCH($D$138,H30)))</xm:f>
            <xm:f>$D$138</xm:f>
            <x14:dxf>
              <font>
                <color rgb="FF9C0006"/>
              </font>
              <fill>
                <patternFill>
                  <bgColor rgb="FFFFC7CE"/>
                </patternFill>
              </fill>
            </x14:dxf>
          </x14:cfRule>
          <x14:cfRule type="containsText" priority="11" operator="containsText" id="{522B6E35-229E-4F06-B6FE-695DE5E1079A}">
            <xm:f>NOT(ISERROR(SEARCH($D$137,H30)))</xm:f>
            <xm:f>$D$137</xm:f>
            <x14:dxf>
              <font>
                <color rgb="FF9C0006"/>
              </font>
              <fill>
                <patternFill>
                  <bgColor rgb="FFFFC7CE"/>
                </patternFill>
              </fill>
            </x14:dxf>
          </x14:cfRule>
          <x14:cfRule type="containsText" priority="13" operator="containsText" id="{9397E8E1-542E-4C29-920B-DE807306593E}">
            <xm:f>NOT(ISERROR(SEARCH($D$136,H30)))</xm:f>
            <xm:f>$D$136</xm:f>
            <x14:dxf>
              <font>
                <color rgb="FF9C0006"/>
              </font>
              <fill>
                <patternFill>
                  <bgColor rgb="FFFFC7CE"/>
                </patternFill>
              </fill>
            </x14:dxf>
          </x14:cfRule>
          <x14:cfRule type="containsText" priority="322" operator="containsText" id="{48BBBACC-C1DA-4EC7-9FE3-7C99CBCE50DF}">
            <xm:f>NOT(ISERROR(SEARCH($D$142,H30)))</xm:f>
            <xm:f>$D$142</xm:f>
            <x14:dxf>
              <font>
                <color rgb="FF002060"/>
              </font>
            </x14:dxf>
          </x14:cfRule>
          <x14:cfRule type="containsText" priority="323" operator="containsText" id="{E55237AF-DFCA-4237-A09C-11967404C67F}">
            <xm:f>NOT(ISERROR(SEARCH($D$144,H30)))</xm:f>
            <xm:f>$D$144</xm:f>
            <x14:dxf>
              <font>
                <b/>
                <i val="0"/>
                <color theme="9" tint="-0.24994659260841701"/>
              </font>
            </x14:dxf>
          </x14:cfRule>
          <x14:cfRule type="containsText" priority="324" operator="containsText" id="{0F78F797-54C7-40DA-A576-3FDAF88E5298}">
            <xm:f>NOT(ISERROR(SEARCH($D$134,H30)))</xm:f>
            <xm:f>$D$134</xm:f>
            <x14:dxf>
              <font>
                <color rgb="FF9C0006"/>
              </font>
            </x14:dxf>
          </x14:cfRule>
          <x14:cfRule type="containsText" priority="325" operator="containsText" id="{62B923B3-2128-49D2-944F-C1BC94DE5E49}">
            <xm:f>NOT(ISERROR(SEARCH($D$141,H30)))</xm:f>
            <xm:f>$D$141</xm:f>
            <x14:dxf>
              <font>
                <b/>
                <i val="0"/>
                <color rgb="FF002060"/>
              </font>
            </x14:dxf>
          </x14:cfRule>
          <x14:cfRule type="containsText" priority="326" operator="containsText" id="{F4FE7B2A-9DC0-4EF4-B96A-FB9DD0A0CA77}">
            <xm:f>NOT(ISERROR(SEARCH($D$135,H30)))</xm:f>
            <xm:f>$D$135</xm:f>
            <x14:dxf>
              <font>
                <color rgb="FF9C0006"/>
              </font>
              <fill>
                <patternFill>
                  <bgColor rgb="FFFFC7CE"/>
                </patternFill>
              </fill>
            </x14:dxf>
          </x14:cfRule>
          <xm:sqref>H30:K30</xm:sqref>
        </x14:conditionalFormatting>
        <x14:conditionalFormatting xmlns:xm="http://schemas.microsoft.com/office/excel/2006/main">
          <x14:cfRule type="containsText" priority="2" operator="containsText" id="{0FD48D47-32B8-43A8-9F37-31AC6B7BEEDC}">
            <xm:f>NOT(ISERROR(SEARCH($D$140,H31)))</xm:f>
            <xm:f>$D$140</xm:f>
            <x14:dxf>
              <font>
                <color rgb="FF9C0006"/>
              </font>
              <fill>
                <patternFill>
                  <bgColor rgb="FFFFC7CE"/>
                </patternFill>
              </fill>
            </x14:dxf>
          </x14:cfRule>
          <x14:cfRule type="containsText" priority="6" operator="containsText" id="{23B6F5C2-0D55-4334-BA3E-A58DFEEF5D16}">
            <xm:f>NOT(ISERROR(SEARCH($D$139,H31)))</xm:f>
            <xm:f>$D$139</xm:f>
            <x14:dxf>
              <font>
                <color rgb="FF9C0006"/>
              </font>
              <fill>
                <patternFill>
                  <bgColor rgb="FFFFC7CE"/>
                </patternFill>
              </fill>
            </x14:dxf>
          </x14:cfRule>
          <x14:cfRule type="containsText" priority="8" operator="containsText" id="{004EA7E1-32AF-4DD9-8FB4-0C6A06229B21}">
            <xm:f>NOT(ISERROR(SEARCH($D$138,H31)))</xm:f>
            <xm:f>$D$138</xm:f>
            <x14:dxf>
              <font>
                <color rgb="FF9C0006"/>
              </font>
              <fill>
                <patternFill>
                  <bgColor rgb="FFFFC7CE"/>
                </patternFill>
              </fill>
            </x14:dxf>
          </x14:cfRule>
          <x14:cfRule type="containsText" priority="10" operator="containsText" id="{FBC7302D-9650-46AC-8A8C-71A1C65FF3DA}">
            <xm:f>NOT(ISERROR(SEARCH($D$137,H31)))</xm:f>
            <xm:f>$D$137</xm:f>
            <x14:dxf>
              <font>
                <color rgb="FF9C0006"/>
              </font>
              <fill>
                <patternFill>
                  <bgColor rgb="FFFFC7CE"/>
                </patternFill>
              </fill>
            </x14:dxf>
          </x14:cfRule>
          <x14:cfRule type="containsText" priority="12" operator="containsText" id="{5AB140FF-2221-48A1-B374-3DA5EFAB3DE8}">
            <xm:f>NOT(ISERROR(SEARCH($D$136,H31)))</xm:f>
            <xm:f>$D$136</xm:f>
            <x14:dxf>
              <font>
                <color rgb="FF9C0006"/>
              </font>
              <fill>
                <patternFill>
                  <bgColor rgb="FFFFC7CE"/>
                </patternFill>
              </fill>
            </x14:dxf>
          </x14:cfRule>
          <x14:cfRule type="containsText" priority="18" operator="containsText" id="{EDBF84D4-28A0-4A44-B0F4-212FDCFF3073}">
            <xm:f>NOT(ISERROR(SEARCH($D$143,H31)))</xm:f>
            <xm:f>$D$143</xm:f>
            <x14:dxf>
              <font>
                <color rgb="FF002060"/>
              </font>
            </x14:dxf>
          </x14:cfRule>
          <x14:cfRule type="containsText" priority="19" operator="containsText" id="{CEFEDB52-F131-4318-9FA8-AA26874C0CB3}">
            <xm:f>NOT(ISERROR(SEARCH($D$145,H31)))</xm:f>
            <xm:f>$D$145</xm:f>
            <x14:dxf>
              <font>
                <b/>
                <i val="0"/>
                <color theme="9" tint="-0.24994659260841701"/>
              </font>
            </x14:dxf>
          </x14:cfRule>
          <x14:cfRule type="containsText" priority="20" operator="containsText" id="{7B66994C-56F8-4C45-8F4F-B607149DB46F}">
            <xm:f>NOT(ISERROR(SEARCH($D$142,H31)))</xm:f>
            <xm:f>$D$142</xm:f>
            <x14:dxf>
              <font>
                <color rgb="FF002060"/>
              </font>
            </x14:dxf>
          </x14:cfRule>
          <x14:cfRule type="containsText" priority="21" operator="containsText" id="{126CE4FD-99F2-41D8-8603-01C30EDFE8DE}">
            <xm:f>NOT(ISERROR(SEARCH($D$141,H31)))</xm:f>
            <xm:f>$D$141</xm:f>
            <x14:dxf>
              <font>
                <b/>
                <i val="0"/>
                <color rgb="FF002060"/>
              </font>
            </x14:dxf>
          </x14:cfRule>
          <x14:cfRule type="containsText" priority="22" operator="containsText" id="{1A8D6CFB-14C2-46E0-814F-F1A78E1BF048}">
            <xm:f>NOT(ISERROR(SEARCH($D$135,H31)))</xm:f>
            <xm:f>$D$135</xm:f>
            <x14:dxf>
              <font>
                <color rgb="FF9C0006"/>
              </font>
              <fill>
                <patternFill>
                  <bgColor rgb="FFFFC7CE"/>
                </patternFill>
              </fill>
            </x14:dxf>
          </x14:cfRule>
          <x14:cfRule type="containsText" priority="23" operator="containsText" id="{D66357B1-0DA1-43FB-84EB-E25B60AD2B80}">
            <xm:f>NOT(ISERROR(SEARCH($D$134,H31)))</xm:f>
            <xm:f>$D$134</xm:f>
            <x14:dxf>
              <font>
                <color rgb="FF9C0006"/>
              </font>
            </x14:dxf>
          </x14:cfRule>
          <x14:cfRule type="containsText" priority="327" operator="containsText" id="{1D130404-B59E-4F4B-9856-D7E2AA639109}">
            <xm:f>NOT(ISERROR(SEARCH($D$142,H31)))</xm:f>
            <xm:f>$D$142</xm:f>
            <x14:dxf>
              <font>
                <color rgb="FF002060"/>
              </font>
            </x14:dxf>
          </x14:cfRule>
          <xm:sqref>H31:K31</xm:sqref>
        </x14:conditionalFormatting>
        <x14:conditionalFormatting xmlns:xm="http://schemas.microsoft.com/office/excel/2006/main">
          <x14:cfRule type="containsText" priority="16" operator="containsText" id="{36C1BA23-97D9-4B29-92B7-DC83390CC1B8}">
            <xm:f>NOT(ISERROR(SEARCH($C$92,D24)))</xm:f>
            <xm:f>$C$92</xm:f>
            <x14:dxf>
              <font>
                <color rgb="FF9C0006"/>
              </font>
              <fill>
                <patternFill>
                  <bgColor rgb="FFD9F5FF"/>
                </patternFill>
              </fill>
            </x14:dxf>
          </x14:cfRule>
          <xm:sqref>D24</xm:sqref>
        </x14:conditionalFormatting>
        <x14:conditionalFormatting xmlns:xm="http://schemas.microsoft.com/office/excel/2006/main">
          <x14:cfRule type="containsText" priority="14" operator="containsText" id="{12720AD1-D553-4FE6-ABBC-701D6B02C5B5}">
            <xm:f>NOT(ISERROR(SEARCH($C$89,D24)))</xm:f>
            <xm:f>$C$89</xm:f>
            <x14:dxf>
              <font>
                <b/>
                <i val="0"/>
                <color rgb="FFC00000"/>
              </font>
            </x14:dxf>
          </x14:cfRule>
          <x14:cfRule type="containsText" priority="15" operator="containsText" id="{20D5207D-B22A-4BC7-A934-D2BF3AAC46F5}">
            <xm:f>NOT(ISERROR(SEARCH($C$88,D24)))</xm:f>
            <xm:f>$C$88</xm:f>
            <x14:dxf>
              <font>
                <b/>
                <i val="0"/>
                <color rgb="FF002060"/>
              </font>
            </x14:dxf>
          </x14:cfRule>
          <x14:cfRule type="containsText" priority="17" operator="containsText" id="{599302F5-DB6A-48FD-A01B-56E27A3B578A}">
            <xm:f>NOT(ISERROR(SEARCH($C$93,D24)))</xm:f>
            <xm:f>$C$93</xm:f>
            <x14:dxf>
              <font>
                <color rgb="FF9C0006"/>
              </font>
            </x14:dxf>
          </x14:cfRule>
          <xm:sqref>D24:F24</xm:sqref>
        </x14:conditionalFormatting>
        <x14:conditionalFormatting xmlns:xm="http://schemas.microsoft.com/office/excel/2006/main">
          <x14:cfRule type="containsText" priority="328" operator="containsText" id="{A443BAF9-3FEA-401A-8A0E-B9185221D77E}">
            <xm:f>NOT(ISERROR(SEARCH($C$111,H27)))</xm:f>
            <xm:f>$C$111</xm:f>
            <x14:dxf>
              <font>
                <b/>
                <i val="0"/>
                <color rgb="FF002060"/>
              </font>
            </x14:dxf>
          </x14:cfRule>
          <xm:sqref>H27:K27 H34:K34</xm:sqref>
        </x14:conditionalFormatting>
        <x14:conditionalFormatting xmlns:xm="http://schemas.microsoft.com/office/excel/2006/main">
          <x14:cfRule type="containsText" priority="423" operator="containsText" id="{4E9BDBF3-2D92-44A9-9E63-20F47683711E}">
            <xm:f>NOT(ISERROR(SEARCH($C$81,C21)))</xm:f>
            <xm:f>$C$81</xm:f>
            <x14:dxf>
              <font>
                <color rgb="FF9C0006"/>
              </font>
            </x14:dxf>
          </x14:cfRule>
          <x14:cfRule type="containsText" priority="424" operator="containsText" id="{43C6DBD8-999E-4217-ABD6-D13B20E4AC5B}">
            <xm:f>NOT(ISERROR(SEARCH($C$85,C21)))</xm:f>
            <xm:f>$C$85</xm:f>
            <x14:dxf>
              <font>
                <b/>
                <i val="0"/>
                <color rgb="FFC00000"/>
              </font>
            </x14:dxf>
          </x14:cfRule>
          <x14:cfRule type="containsText" priority="425" operator="containsText" id="{6BC68E90-9919-444E-B2C3-0846C1BA9885}">
            <xm:f>NOT(ISERROR(SEARCH($C$84,C21)))</xm:f>
            <xm:f>$C$84</xm:f>
            <x14:dxf>
              <font>
                <b/>
                <i val="0"/>
                <color rgb="FF002060"/>
              </font>
            </x14:dxf>
          </x14:cfRule>
          <xm:sqref>C21:F21</xm:sqref>
        </x14:conditionalFormatting>
        <x14:conditionalFormatting xmlns:xm="http://schemas.microsoft.com/office/excel/2006/main">
          <x14:cfRule type="containsText" priority="1" operator="containsText" id="{A54A42BE-816A-4F9B-8993-CE90D4A25CC2}">
            <xm:f>NOT(ISERROR(SEARCH($C$105,H27)))</xm:f>
            <xm:f>$C$105</xm:f>
            <x14:dxf>
              <font>
                <color rgb="FF9C0006"/>
              </font>
              <fill>
                <patternFill>
                  <bgColor rgb="FFFFC7CE"/>
                </patternFill>
              </fill>
            </x14:dxf>
          </x14:cfRule>
          <xm:sqref>H27:K27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5EFF-96D4-4322-A986-B54FE8269A92}">
  <sheetPr codeName="Sheet4">
    <tabColor rgb="FFFFD9D9"/>
  </sheetPr>
  <dimension ref="B1:AE46"/>
  <sheetViews>
    <sheetView showGridLines="0" workbookViewId="0">
      <pane xSplit="6" ySplit="3" topLeftCell="G4" activePane="bottomRight" state="frozen"/>
      <selection pane="topRight" activeCell="G1" sqref="G1"/>
      <selection pane="bottomLeft" activeCell="A4" sqref="A4"/>
      <selection pane="bottomRight" activeCell="D10" sqref="D10"/>
    </sheetView>
  </sheetViews>
  <sheetFormatPr defaultColWidth="9" defaultRowHeight="18.75"/>
  <cols>
    <col min="1" max="1" width="1.375" style="1" customWidth="1"/>
    <col min="2" max="2" width="11.125" style="1" customWidth="1"/>
    <col min="3" max="4" width="18.625" style="1" customWidth="1"/>
    <col min="5" max="5" width="14.875" style="1" customWidth="1"/>
    <col min="6" max="6" width="13.375" style="1" customWidth="1"/>
    <col min="7" max="7" width="2" style="1" customWidth="1"/>
    <col min="8" max="8" width="3.25" style="37" customWidth="1"/>
    <col min="9" max="9" width="2.125" style="37" customWidth="1"/>
    <col min="10" max="10" width="4.25" style="37" customWidth="1"/>
    <col min="11" max="11" width="4.875" style="37" customWidth="1"/>
    <col min="12" max="12" width="7" style="37" customWidth="1"/>
    <col min="13" max="21" width="7.5" style="37" customWidth="1"/>
    <col min="22" max="25" width="15.875" style="37" hidden="1" customWidth="1"/>
    <col min="26" max="26" width="10.375" style="37" hidden="1" customWidth="1"/>
    <col min="27" max="31" width="10.375" style="1" hidden="1" customWidth="1"/>
    <col min="32" max="16384" width="9" style="1"/>
  </cols>
  <sheetData>
    <row r="1" spans="2:31" ht="19.5">
      <c r="B1" s="107" t="s">
        <v>71</v>
      </c>
      <c r="V1" s="705" t="s">
        <v>121</v>
      </c>
      <c r="W1" s="706"/>
      <c r="X1" s="706"/>
      <c r="Y1" s="706"/>
      <c r="Z1" s="706"/>
      <c r="AA1" s="706"/>
      <c r="AB1" s="706"/>
      <c r="AC1" s="706"/>
      <c r="AD1" s="706"/>
      <c r="AE1" s="706"/>
    </row>
    <row r="2" spans="2:31" ht="32.25" customHeight="1" thickBot="1">
      <c r="B2" s="656" t="s">
        <v>74</v>
      </c>
      <c r="C2" s="657"/>
      <c r="D2" s="657"/>
      <c r="E2" s="99" t="s">
        <v>6</v>
      </c>
      <c r="F2" s="9">
        <f ca="1">TODAY()</f>
        <v>44179</v>
      </c>
      <c r="H2" s="54" t="s">
        <v>59</v>
      </c>
      <c r="I2" s="54"/>
      <c r="J2" s="54"/>
      <c r="K2" s="54"/>
      <c r="L2" s="54"/>
      <c r="M2" s="54"/>
      <c r="N2" s="54"/>
      <c r="O2" s="54"/>
      <c r="P2" s="54"/>
      <c r="Q2" s="54"/>
      <c r="R2" s="54"/>
      <c r="S2" s="54"/>
      <c r="T2" s="54"/>
      <c r="U2" s="54"/>
      <c r="V2" s="54" t="s">
        <v>123</v>
      </c>
      <c r="Y2" s="54" t="s">
        <v>88</v>
      </c>
    </row>
    <row r="3" spans="2:31" ht="30" customHeight="1" thickBot="1">
      <c r="B3" s="100" t="s">
        <v>7</v>
      </c>
      <c r="C3" s="658" t="str">
        <f>①売上高入力!C2</f>
        <v>事業所名はシート④ に入力。（申告する場合）</v>
      </c>
      <c r="D3" s="659"/>
      <c r="E3" s="659"/>
      <c r="F3" s="660"/>
      <c r="H3" s="714" t="s">
        <v>68</v>
      </c>
      <c r="I3" s="715"/>
      <c r="J3" s="715"/>
      <c r="K3" s="716"/>
      <c r="L3" s="717" t="str">
        <f>D27</f>
        <v/>
      </c>
      <c r="M3" s="718"/>
      <c r="N3" s="718"/>
      <c r="O3" s="718"/>
      <c r="P3" s="718"/>
      <c r="Q3" s="718"/>
      <c r="R3" s="718"/>
      <c r="S3" s="718"/>
      <c r="T3" s="719"/>
      <c r="U3" s="54"/>
      <c r="Y3" s="55" t="s">
        <v>90</v>
      </c>
    </row>
    <row r="4" spans="2:31" ht="21.75" customHeight="1">
      <c r="E4" s="165"/>
      <c r="F4" s="185"/>
      <c r="U4" s="54"/>
      <c r="Y4" s="55" t="s">
        <v>91</v>
      </c>
    </row>
    <row r="5" spans="2:31" ht="30" customHeight="1">
      <c r="B5" s="661" t="s">
        <v>171</v>
      </c>
      <c r="C5" s="661"/>
      <c r="D5" s="661"/>
      <c r="E5" s="661"/>
      <c r="F5" s="661"/>
      <c r="H5" s="56" t="s">
        <v>73</v>
      </c>
      <c r="I5" s="55"/>
      <c r="U5" s="54"/>
      <c r="Y5" s="55" t="s">
        <v>92</v>
      </c>
    </row>
    <row r="6" spans="2:31" ht="25.5" customHeight="1" thickBot="1">
      <c r="B6" s="3" t="s">
        <v>0</v>
      </c>
      <c r="C6" s="104" t="s">
        <v>2</v>
      </c>
      <c r="D6" s="104" t="s">
        <v>1</v>
      </c>
      <c r="E6" s="3" t="s">
        <v>3</v>
      </c>
      <c r="F6" s="3" t="s">
        <v>4</v>
      </c>
      <c r="H6" s="729" t="s">
        <v>54</v>
      </c>
      <c r="I6" s="729"/>
      <c r="J6" s="729"/>
      <c r="K6" s="728" t="s">
        <v>56</v>
      </c>
      <c r="L6" s="707" t="s">
        <v>65</v>
      </c>
      <c r="M6" s="710" t="s">
        <v>69</v>
      </c>
      <c r="N6" s="710"/>
      <c r="O6" s="710"/>
      <c r="P6" s="710"/>
      <c r="Q6" s="710" t="s">
        <v>70</v>
      </c>
      <c r="R6" s="710"/>
      <c r="S6" s="710"/>
      <c r="T6" s="710"/>
      <c r="U6" s="54"/>
      <c r="V6" s="730" t="s">
        <v>107</v>
      </c>
      <c r="W6" s="731"/>
      <c r="Y6" s="711" t="s">
        <v>89</v>
      </c>
      <c r="Z6" s="710" t="s">
        <v>69</v>
      </c>
      <c r="AA6" s="710"/>
      <c r="AB6" s="710"/>
      <c r="AC6" s="710" t="s">
        <v>70</v>
      </c>
      <c r="AD6" s="710"/>
      <c r="AE6" s="710"/>
    </row>
    <row r="7" spans="2:31" ht="25.5" customHeight="1">
      <c r="B7" s="102">
        <v>2</v>
      </c>
      <c r="C7" s="257" t="str">
        <f>W38</f>
        <v/>
      </c>
      <c r="D7" s="258" t="str">
        <f>X38</f>
        <v/>
      </c>
      <c r="E7" s="103" t="str">
        <f>IF(C7="","",IF(D7="","",C7-D7))</f>
        <v/>
      </c>
      <c r="F7" s="4" t="str">
        <f>IF(C7="","",IF(D7="","",ROUNDDOWN(E7/D7,4)))</f>
        <v/>
      </c>
      <c r="H7" s="729"/>
      <c r="I7" s="729"/>
      <c r="J7" s="729"/>
      <c r="K7" s="728"/>
      <c r="L7" s="708"/>
      <c r="M7" s="86" t="s">
        <v>60</v>
      </c>
      <c r="N7" s="87" t="s">
        <v>61</v>
      </c>
      <c r="O7" s="88" t="s">
        <v>62</v>
      </c>
      <c r="P7" s="269" t="s">
        <v>57</v>
      </c>
      <c r="Q7" s="86" t="s">
        <v>60</v>
      </c>
      <c r="R7" s="87" t="s">
        <v>61</v>
      </c>
      <c r="S7" s="87" t="s">
        <v>62</v>
      </c>
      <c r="T7" s="271" t="s">
        <v>58</v>
      </c>
      <c r="U7" s="54"/>
      <c r="V7" s="90" t="s">
        <v>108</v>
      </c>
      <c r="W7" s="90" t="s">
        <v>109</v>
      </c>
      <c r="Y7" s="712"/>
      <c r="Z7" s="86" t="s">
        <v>60</v>
      </c>
      <c r="AA7" s="87" t="s">
        <v>61</v>
      </c>
      <c r="AB7" s="88" t="s">
        <v>62</v>
      </c>
      <c r="AC7" s="86" t="s">
        <v>60</v>
      </c>
      <c r="AD7" s="87" t="s">
        <v>61</v>
      </c>
      <c r="AE7" s="89" t="s">
        <v>62</v>
      </c>
    </row>
    <row r="8" spans="2:31" ht="25.5" customHeight="1">
      <c r="B8" s="102">
        <v>3</v>
      </c>
      <c r="C8" s="259" t="str">
        <f t="shared" ref="C8:D9" si="0">W39</f>
        <v/>
      </c>
      <c r="D8" s="260" t="str">
        <f t="shared" si="0"/>
        <v/>
      </c>
      <c r="E8" s="103" t="str">
        <f t="shared" ref="E8:E15" si="1">IF(C8="","",IF(D8="","",C8-D8))</f>
        <v/>
      </c>
      <c r="F8" s="4" t="str">
        <f>IF(C8="","",IF(D8="","",ROUNDDOWN(E8/D8,4)))</f>
        <v/>
      </c>
      <c r="H8" s="40">
        <v>2</v>
      </c>
      <c r="I8" s="41" t="s">
        <v>55</v>
      </c>
      <c r="J8" s="42">
        <v>4</v>
      </c>
      <c r="K8" s="101" t="str">
        <f>IF(Y8&lt;6,"",RANK($L$8:$L$14,$L$8:$L$14,1))</f>
        <v/>
      </c>
      <c r="L8" s="46" t="str">
        <f t="shared" ref="L8:L14" si="2">IF(Y8=6,ROUNDDOWN(P8/T8,4),"入力未了")</f>
        <v>入力未了</v>
      </c>
      <c r="M8" s="109" t="str">
        <f>IF($C7="","",$C7)</f>
        <v/>
      </c>
      <c r="N8" s="110" t="str">
        <f>IF(C8="","",$C8)</f>
        <v/>
      </c>
      <c r="O8" s="109" t="str">
        <f>IF(C9="","",$C9)</f>
        <v/>
      </c>
      <c r="P8" s="270">
        <f>SUM(M8:O8)</f>
        <v>0</v>
      </c>
      <c r="Q8" s="111" t="str">
        <f>IF($D7="","",$D7)</f>
        <v/>
      </c>
      <c r="R8" s="110" t="str">
        <f>IF($D8="","",$D8)</f>
        <v/>
      </c>
      <c r="S8" s="110" t="str">
        <f>IF($D9="","",$D9)</f>
        <v/>
      </c>
      <c r="T8" s="272">
        <f>SUM(Q8:S8)</f>
        <v>0</v>
      </c>
      <c r="U8" s="54"/>
      <c r="V8" s="85" t="s">
        <v>93</v>
      </c>
      <c r="W8" s="85" t="s">
        <v>97</v>
      </c>
      <c r="Y8" s="84">
        <f>SUM(Z8:AE8)</f>
        <v>0</v>
      </c>
      <c r="Z8" s="51">
        <f>IF(M8="",0,1)</f>
        <v>0</v>
      </c>
      <c r="AA8" s="52">
        <f t="shared" ref="Z8:AB14" si="3">IF(N8="",0,1)</f>
        <v>0</v>
      </c>
      <c r="AB8" s="53">
        <f t="shared" si="3"/>
        <v>0</v>
      </c>
      <c r="AC8" s="51">
        <f t="shared" ref="AC8:AE14" si="4">IF(Q8="",0,1)</f>
        <v>0</v>
      </c>
      <c r="AD8" s="52">
        <f t="shared" si="4"/>
        <v>0</v>
      </c>
      <c r="AE8" s="83">
        <f t="shared" si="4"/>
        <v>0</v>
      </c>
    </row>
    <row r="9" spans="2:31" ht="25.5" customHeight="1">
      <c r="B9" s="102">
        <v>4</v>
      </c>
      <c r="C9" s="259" t="str">
        <f t="shared" si="0"/>
        <v/>
      </c>
      <c r="D9" s="260" t="str">
        <f t="shared" ref="D9" si="5">X40</f>
        <v/>
      </c>
      <c r="E9" s="103" t="str">
        <f t="shared" si="1"/>
        <v/>
      </c>
      <c r="F9" s="4" t="str">
        <f>IF(C9="","",IF(D9="","",ROUNDDOWN(E9/D9,4)))</f>
        <v/>
      </c>
      <c r="H9" s="43">
        <v>3</v>
      </c>
      <c r="I9" s="44" t="s">
        <v>55</v>
      </c>
      <c r="J9" s="45">
        <v>5</v>
      </c>
      <c r="K9" s="101" t="str">
        <f t="shared" ref="K9:K14" si="6">IF(Y9&lt;6,"",RANK($L$8:$L$14,$L$8:$L$14,1))</f>
        <v/>
      </c>
      <c r="L9" s="46" t="str">
        <f t="shared" si="2"/>
        <v>入力未了</v>
      </c>
      <c r="M9" s="109" t="str">
        <f t="shared" ref="M9:M14" si="7">IF($C8="","",$C8)</f>
        <v/>
      </c>
      <c r="N9" s="110" t="str">
        <f t="shared" ref="N9:N14" si="8">IF(C9="","",$C9)</f>
        <v/>
      </c>
      <c r="O9" s="109" t="str">
        <f t="shared" ref="O9:O14" si="9">IF(C10="","",$C10)</f>
        <v/>
      </c>
      <c r="P9" s="270">
        <f t="shared" ref="P9:P14" si="10">SUM(M9:O9)</f>
        <v>0</v>
      </c>
      <c r="Q9" s="111" t="str">
        <f t="shared" ref="Q9:Q14" si="11">IF($D8="","",$D8)</f>
        <v/>
      </c>
      <c r="R9" s="110" t="str">
        <f t="shared" ref="R9:R14" si="12">IF($D9="","",$D9)</f>
        <v/>
      </c>
      <c r="S9" s="110" t="str">
        <f t="shared" ref="S9:S14" si="13">IF($D10="","",$D10)</f>
        <v/>
      </c>
      <c r="T9" s="272">
        <f t="shared" ref="T9:T14" si="14">SUM(Q9:S9)</f>
        <v>0</v>
      </c>
      <c r="U9" s="54"/>
      <c r="V9" s="85" t="s">
        <v>94</v>
      </c>
      <c r="W9" s="85" t="s">
        <v>98</v>
      </c>
      <c r="Y9" s="84">
        <f t="shared" ref="Y9:Y14" si="15">SUM(Z9:AE9)</f>
        <v>0</v>
      </c>
      <c r="Z9" s="51">
        <f t="shared" si="3"/>
        <v>0</v>
      </c>
      <c r="AA9" s="52">
        <f t="shared" si="3"/>
        <v>0</v>
      </c>
      <c r="AB9" s="53">
        <f t="shared" si="3"/>
        <v>0</v>
      </c>
      <c r="AC9" s="51">
        <f t="shared" si="4"/>
        <v>0</v>
      </c>
      <c r="AD9" s="52">
        <f t="shared" si="4"/>
        <v>0</v>
      </c>
      <c r="AE9" s="83">
        <f t="shared" si="4"/>
        <v>0</v>
      </c>
    </row>
    <row r="10" spans="2:31" ht="25.5" customHeight="1">
      <c r="B10" s="102">
        <v>5</v>
      </c>
      <c r="C10" s="259" t="str">
        <f t="shared" ref="C10:D10" si="16">W41</f>
        <v/>
      </c>
      <c r="D10" s="260" t="str">
        <f t="shared" si="16"/>
        <v/>
      </c>
      <c r="E10" s="103" t="str">
        <f t="shared" si="1"/>
        <v/>
      </c>
      <c r="F10" s="4" t="str">
        <f t="shared" ref="F10:F15" si="17">IF(C10="","",IF(D10="","",ROUNDDOWN(E10/D10,4)))</f>
        <v/>
      </c>
      <c r="H10" s="43">
        <v>4</v>
      </c>
      <c r="I10" s="44" t="s">
        <v>55</v>
      </c>
      <c r="J10" s="45">
        <v>6</v>
      </c>
      <c r="K10" s="101" t="str">
        <f t="shared" si="6"/>
        <v/>
      </c>
      <c r="L10" s="46" t="str">
        <f t="shared" si="2"/>
        <v>入力未了</v>
      </c>
      <c r="M10" s="109" t="str">
        <f t="shared" si="7"/>
        <v/>
      </c>
      <c r="N10" s="110" t="str">
        <f t="shared" si="8"/>
        <v/>
      </c>
      <c r="O10" s="109" t="str">
        <f t="shared" si="9"/>
        <v/>
      </c>
      <c r="P10" s="270">
        <f t="shared" si="10"/>
        <v>0</v>
      </c>
      <c r="Q10" s="111" t="str">
        <f t="shared" si="11"/>
        <v/>
      </c>
      <c r="R10" s="110" t="str">
        <f t="shared" si="12"/>
        <v/>
      </c>
      <c r="S10" s="110" t="str">
        <f t="shared" si="13"/>
        <v/>
      </c>
      <c r="T10" s="272">
        <f t="shared" si="14"/>
        <v>0</v>
      </c>
      <c r="U10" s="54"/>
      <c r="V10" s="85" t="s">
        <v>95</v>
      </c>
      <c r="W10" s="85" t="s">
        <v>99</v>
      </c>
      <c r="Y10" s="84">
        <f t="shared" si="15"/>
        <v>0</v>
      </c>
      <c r="Z10" s="51">
        <f t="shared" si="3"/>
        <v>0</v>
      </c>
      <c r="AA10" s="52">
        <f t="shared" si="3"/>
        <v>0</v>
      </c>
      <c r="AB10" s="53">
        <f t="shared" si="3"/>
        <v>0</v>
      </c>
      <c r="AC10" s="51">
        <f t="shared" si="4"/>
        <v>0</v>
      </c>
      <c r="AD10" s="52">
        <f t="shared" si="4"/>
        <v>0</v>
      </c>
      <c r="AE10" s="83">
        <f t="shared" si="4"/>
        <v>0</v>
      </c>
    </row>
    <row r="11" spans="2:31" ht="25.5" customHeight="1">
      <c r="B11" s="102">
        <v>6</v>
      </c>
      <c r="C11" s="259" t="str">
        <f t="shared" ref="C11:D11" si="18">W42</f>
        <v/>
      </c>
      <c r="D11" s="260" t="str">
        <f t="shared" si="18"/>
        <v/>
      </c>
      <c r="E11" s="103" t="str">
        <f t="shared" si="1"/>
        <v/>
      </c>
      <c r="F11" s="4" t="str">
        <f t="shared" si="17"/>
        <v/>
      </c>
      <c r="H11" s="43">
        <v>5</v>
      </c>
      <c r="I11" s="44" t="s">
        <v>55</v>
      </c>
      <c r="J11" s="45">
        <v>7</v>
      </c>
      <c r="K11" s="101" t="str">
        <f t="shared" si="6"/>
        <v/>
      </c>
      <c r="L11" s="46" t="str">
        <f t="shared" si="2"/>
        <v>入力未了</v>
      </c>
      <c r="M11" s="109" t="str">
        <f t="shared" si="7"/>
        <v/>
      </c>
      <c r="N11" s="110" t="str">
        <f t="shared" si="8"/>
        <v/>
      </c>
      <c r="O11" s="109" t="str">
        <f t="shared" si="9"/>
        <v/>
      </c>
      <c r="P11" s="270">
        <f t="shared" si="10"/>
        <v>0</v>
      </c>
      <c r="Q11" s="111" t="str">
        <f t="shared" si="11"/>
        <v/>
      </c>
      <c r="R11" s="110" t="str">
        <f t="shared" si="12"/>
        <v/>
      </c>
      <c r="S11" s="110" t="str">
        <f t="shared" si="13"/>
        <v/>
      </c>
      <c r="T11" s="272">
        <f t="shared" si="14"/>
        <v>0</v>
      </c>
      <c r="U11" s="54"/>
      <c r="V11" s="85" t="s">
        <v>96</v>
      </c>
      <c r="W11" s="85" t="s">
        <v>100</v>
      </c>
      <c r="Y11" s="84">
        <f t="shared" si="15"/>
        <v>0</v>
      </c>
      <c r="Z11" s="51">
        <f t="shared" si="3"/>
        <v>0</v>
      </c>
      <c r="AA11" s="52">
        <f t="shared" si="3"/>
        <v>0</v>
      </c>
      <c r="AB11" s="53">
        <f t="shared" si="3"/>
        <v>0</v>
      </c>
      <c r="AC11" s="51">
        <f t="shared" si="4"/>
        <v>0</v>
      </c>
      <c r="AD11" s="52">
        <f t="shared" si="4"/>
        <v>0</v>
      </c>
      <c r="AE11" s="83">
        <f t="shared" si="4"/>
        <v>0</v>
      </c>
    </row>
    <row r="12" spans="2:31" ht="25.5" customHeight="1">
      <c r="B12" s="102">
        <v>7</v>
      </c>
      <c r="C12" s="259" t="str">
        <f t="shared" ref="C12:D12" si="19">W43</f>
        <v/>
      </c>
      <c r="D12" s="260" t="str">
        <f t="shared" si="19"/>
        <v/>
      </c>
      <c r="E12" s="103" t="str">
        <f t="shared" si="1"/>
        <v/>
      </c>
      <c r="F12" s="4" t="str">
        <f t="shared" si="17"/>
        <v/>
      </c>
      <c r="H12" s="43">
        <v>6</v>
      </c>
      <c r="I12" s="44" t="s">
        <v>55</v>
      </c>
      <c r="J12" s="45">
        <v>8</v>
      </c>
      <c r="K12" s="101" t="str">
        <f t="shared" si="6"/>
        <v/>
      </c>
      <c r="L12" s="46" t="str">
        <f t="shared" si="2"/>
        <v>入力未了</v>
      </c>
      <c r="M12" s="109" t="str">
        <f t="shared" si="7"/>
        <v/>
      </c>
      <c r="N12" s="110" t="str">
        <f t="shared" si="8"/>
        <v/>
      </c>
      <c r="O12" s="109" t="str">
        <f t="shared" si="9"/>
        <v/>
      </c>
      <c r="P12" s="270">
        <f t="shared" si="10"/>
        <v>0</v>
      </c>
      <c r="Q12" s="111" t="str">
        <f t="shared" si="11"/>
        <v/>
      </c>
      <c r="R12" s="110" t="str">
        <f t="shared" si="12"/>
        <v/>
      </c>
      <c r="S12" s="110" t="str">
        <f t="shared" si="13"/>
        <v/>
      </c>
      <c r="T12" s="272">
        <f t="shared" si="14"/>
        <v>0</v>
      </c>
      <c r="U12" s="54"/>
      <c r="V12" s="85" t="s">
        <v>101</v>
      </c>
      <c r="W12" s="85" t="s">
        <v>102</v>
      </c>
      <c r="Y12" s="84">
        <f t="shared" si="15"/>
        <v>0</v>
      </c>
      <c r="Z12" s="51">
        <f t="shared" si="3"/>
        <v>0</v>
      </c>
      <c r="AA12" s="52">
        <f t="shared" si="3"/>
        <v>0</v>
      </c>
      <c r="AB12" s="53">
        <f t="shared" si="3"/>
        <v>0</v>
      </c>
      <c r="AC12" s="51">
        <f t="shared" si="4"/>
        <v>0</v>
      </c>
      <c r="AD12" s="52">
        <f t="shared" si="4"/>
        <v>0</v>
      </c>
      <c r="AE12" s="83">
        <f t="shared" si="4"/>
        <v>0</v>
      </c>
    </row>
    <row r="13" spans="2:31" ht="25.5" customHeight="1">
      <c r="B13" s="102">
        <v>8</v>
      </c>
      <c r="C13" s="259" t="str">
        <f t="shared" ref="C13:D13" si="20">W44</f>
        <v/>
      </c>
      <c r="D13" s="260" t="str">
        <f t="shared" si="20"/>
        <v/>
      </c>
      <c r="E13" s="103" t="str">
        <f t="shared" si="1"/>
        <v/>
      </c>
      <c r="F13" s="4" t="str">
        <f t="shared" si="17"/>
        <v/>
      </c>
      <c r="H13" s="43">
        <v>7</v>
      </c>
      <c r="I13" s="44" t="s">
        <v>55</v>
      </c>
      <c r="J13" s="45">
        <v>9</v>
      </c>
      <c r="K13" s="101" t="str">
        <f t="shared" si="6"/>
        <v/>
      </c>
      <c r="L13" s="46" t="str">
        <f t="shared" si="2"/>
        <v>入力未了</v>
      </c>
      <c r="M13" s="109" t="str">
        <f t="shared" si="7"/>
        <v/>
      </c>
      <c r="N13" s="110" t="str">
        <f t="shared" si="8"/>
        <v/>
      </c>
      <c r="O13" s="109" t="str">
        <f t="shared" si="9"/>
        <v/>
      </c>
      <c r="P13" s="270">
        <f t="shared" si="10"/>
        <v>0</v>
      </c>
      <c r="Q13" s="111" t="str">
        <f t="shared" si="11"/>
        <v/>
      </c>
      <c r="R13" s="110" t="str">
        <f t="shared" si="12"/>
        <v/>
      </c>
      <c r="S13" s="110" t="str">
        <f t="shared" si="13"/>
        <v/>
      </c>
      <c r="T13" s="272">
        <f t="shared" si="14"/>
        <v>0</v>
      </c>
      <c r="U13" s="54"/>
      <c r="V13" s="85" t="s">
        <v>103</v>
      </c>
      <c r="W13" s="85" t="s">
        <v>104</v>
      </c>
      <c r="Y13" s="84">
        <f t="shared" si="15"/>
        <v>0</v>
      </c>
      <c r="Z13" s="51">
        <f t="shared" si="3"/>
        <v>0</v>
      </c>
      <c r="AA13" s="52">
        <f t="shared" si="3"/>
        <v>0</v>
      </c>
      <c r="AB13" s="53">
        <f t="shared" si="3"/>
        <v>0</v>
      </c>
      <c r="AC13" s="51">
        <f t="shared" si="4"/>
        <v>0</v>
      </c>
      <c r="AD13" s="52">
        <f t="shared" si="4"/>
        <v>0</v>
      </c>
      <c r="AE13" s="83">
        <f t="shared" si="4"/>
        <v>0</v>
      </c>
    </row>
    <row r="14" spans="2:31" ht="25.5" customHeight="1" thickBot="1">
      <c r="B14" s="102">
        <v>9</v>
      </c>
      <c r="C14" s="259" t="str">
        <f t="shared" ref="C14:D14" si="21">W45</f>
        <v/>
      </c>
      <c r="D14" s="260" t="str">
        <f t="shared" si="21"/>
        <v/>
      </c>
      <c r="E14" s="103" t="str">
        <f t="shared" si="1"/>
        <v/>
      </c>
      <c r="F14" s="4" t="str">
        <f t="shared" si="17"/>
        <v/>
      </c>
      <c r="H14" s="43">
        <v>8</v>
      </c>
      <c r="I14" s="44" t="s">
        <v>55</v>
      </c>
      <c r="J14" s="45">
        <v>10</v>
      </c>
      <c r="K14" s="101" t="str">
        <f t="shared" si="6"/>
        <v/>
      </c>
      <c r="L14" s="46" t="str">
        <f t="shared" si="2"/>
        <v>入力未了</v>
      </c>
      <c r="M14" s="109" t="str">
        <f t="shared" si="7"/>
        <v/>
      </c>
      <c r="N14" s="110" t="str">
        <f t="shared" si="8"/>
        <v/>
      </c>
      <c r="O14" s="109" t="str">
        <f t="shared" si="9"/>
        <v/>
      </c>
      <c r="P14" s="270">
        <f t="shared" si="10"/>
        <v>0</v>
      </c>
      <c r="Q14" s="111" t="str">
        <f t="shared" si="11"/>
        <v/>
      </c>
      <c r="R14" s="110" t="str">
        <f t="shared" si="12"/>
        <v/>
      </c>
      <c r="S14" s="110" t="str">
        <f t="shared" si="13"/>
        <v/>
      </c>
      <c r="T14" s="272">
        <f t="shared" si="14"/>
        <v>0</v>
      </c>
      <c r="U14" s="54"/>
      <c r="V14" s="85" t="s">
        <v>105</v>
      </c>
      <c r="W14" s="85" t="s">
        <v>106</v>
      </c>
      <c r="Y14" s="161">
        <f t="shared" si="15"/>
        <v>0</v>
      </c>
      <c r="Z14" s="51">
        <f t="shared" si="3"/>
        <v>0</v>
      </c>
      <c r="AA14" s="52">
        <f t="shared" si="3"/>
        <v>0</v>
      </c>
      <c r="AB14" s="53">
        <f t="shared" si="3"/>
        <v>0</v>
      </c>
      <c r="AC14" s="51">
        <f t="shared" si="4"/>
        <v>0</v>
      </c>
      <c r="AD14" s="52">
        <f t="shared" si="4"/>
        <v>0</v>
      </c>
      <c r="AE14" s="83">
        <f t="shared" si="4"/>
        <v>0</v>
      </c>
    </row>
    <row r="15" spans="2:31" ht="25.5" customHeight="1" thickBot="1">
      <c r="B15" s="102">
        <v>10</v>
      </c>
      <c r="C15" s="261" t="str">
        <f t="shared" ref="C15:D15" si="22">W46</f>
        <v/>
      </c>
      <c r="D15" s="262" t="str">
        <f t="shared" si="22"/>
        <v/>
      </c>
      <c r="E15" s="103" t="str">
        <f t="shared" si="1"/>
        <v/>
      </c>
      <c r="F15" s="4" t="str">
        <f t="shared" si="17"/>
        <v/>
      </c>
      <c r="H15" s="725" t="s">
        <v>85</v>
      </c>
      <c r="I15" s="725"/>
      <c r="J15" s="725"/>
      <c r="K15" s="725"/>
      <c r="L15" s="725"/>
      <c r="M15" s="725"/>
      <c r="N15" s="725"/>
      <c r="O15" s="725"/>
      <c r="P15" s="725"/>
      <c r="Q15" s="725"/>
      <c r="R15" s="725"/>
      <c r="S15" s="725"/>
      <c r="T15" s="725"/>
      <c r="U15" s="54"/>
      <c r="Y15" s="173">
        <f>SUM(Y8:Y14)</f>
        <v>0</v>
      </c>
    </row>
    <row r="16" spans="2:31" ht="24.75" customHeight="1">
      <c r="C16" s="5"/>
      <c r="D16" s="5"/>
      <c r="E16" s="5"/>
      <c r="F16" s="5"/>
      <c r="H16" s="713"/>
      <c r="I16" s="713"/>
      <c r="J16" s="713"/>
      <c r="K16" s="713"/>
      <c r="L16" s="713"/>
      <c r="M16" s="713"/>
      <c r="N16" s="713"/>
      <c r="O16" s="713"/>
      <c r="P16" s="713"/>
      <c r="Q16" s="713"/>
      <c r="R16" s="713"/>
      <c r="S16" s="713"/>
      <c r="T16" s="713"/>
      <c r="U16" s="54"/>
      <c r="V16" s="732" t="s">
        <v>111</v>
      </c>
      <c r="W16" s="733"/>
      <c r="Z16" s="37" t="str">
        <f>IF($Y$15=0,"各月の売上高を入力してください。",IF(Y15=42,"入力した売上高を確認してください。","未入力の月があります。"))</f>
        <v>各月の売上高を入力してください。</v>
      </c>
    </row>
    <row r="17" spans="2:26" ht="30" customHeight="1">
      <c r="B17" s="709" t="s">
        <v>87</v>
      </c>
      <c r="C17" s="709"/>
      <c r="D17" s="709"/>
      <c r="E17" s="709"/>
      <c r="F17" s="709"/>
      <c r="H17" s="713" t="s">
        <v>64</v>
      </c>
      <c r="I17" s="713"/>
      <c r="J17" s="713"/>
      <c r="K17" s="713"/>
      <c r="L17" s="713"/>
      <c r="M17" s="713"/>
      <c r="N17" s="713"/>
      <c r="O17" s="713"/>
      <c r="P17" s="713"/>
      <c r="Q17" s="713"/>
      <c r="R17" s="713"/>
      <c r="S17" s="713"/>
      <c r="T17" s="713"/>
      <c r="U17" s="54"/>
      <c r="V17" s="734"/>
      <c r="W17" s="735"/>
    </row>
    <row r="18" spans="2:26" ht="20.25" customHeight="1">
      <c r="B18" s="47" t="s">
        <v>63</v>
      </c>
      <c r="H18" s="713"/>
      <c r="I18" s="713"/>
      <c r="J18" s="713"/>
      <c r="K18" s="713"/>
      <c r="L18" s="713"/>
      <c r="M18" s="713"/>
      <c r="N18" s="713"/>
      <c r="O18" s="713"/>
      <c r="P18" s="713"/>
      <c r="Q18" s="713"/>
      <c r="R18" s="713"/>
      <c r="S18" s="713"/>
      <c r="T18" s="713"/>
      <c r="U18" s="54"/>
      <c r="V18" s="94" t="s">
        <v>112</v>
      </c>
      <c r="W18" s="95" t="s">
        <v>113</v>
      </c>
    </row>
    <row r="19" spans="2:26" ht="25.5" customHeight="1">
      <c r="B19" s="3" t="s">
        <v>0</v>
      </c>
      <c r="C19" s="3" t="s">
        <v>2</v>
      </c>
      <c r="D19" s="3" t="str">
        <f>D6</f>
        <v>令和1年</v>
      </c>
      <c r="E19" s="3" t="s">
        <v>3</v>
      </c>
      <c r="F19" s="3" t="s">
        <v>4</v>
      </c>
      <c r="H19" s="128" t="s">
        <v>122</v>
      </c>
      <c r="I19" s="128"/>
      <c r="J19" s="128"/>
      <c r="K19" s="128"/>
      <c r="L19" s="128"/>
      <c r="M19" s="128"/>
      <c r="N19" s="128"/>
      <c r="O19" s="128"/>
      <c r="P19" s="128"/>
      <c r="Q19" s="128"/>
      <c r="R19" s="128"/>
      <c r="S19" s="128"/>
      <c r="T19" s="128"/>
      <c r="U19" s="54"/>
      <c r="V19" s="92" t="s">
        <v>2</v>
      </c>
      <c r="W19" s="93" t="s">
        <v>110</v>
      </c>
    </row>
    <row r="20" spans="2:26" ht="27" customHeight="1" thickBot="1">
      <c r="B20" s="48" t="str">
        <f>V24</f>
        <v/>
      </c>
      <c r="C20" s="7" t="str">
        <f>W24</f>
        <v/>
      </c>
      <c r="D20" s="7" t="str">
        <f>X24</f>
        <v/>
      </c>
      <c r="E20" s="7" t="str">
        <f>Y24</f>
        <v/>
      </c>
      <c r="F20" s="11" t="str">
        <f>Z24</f>
        <v/>
      </c>
      <c r="H20" s="129" t="s">
        <v>86</v>
      </c>
      <c r="I20" s="128"/>
      <c r="J20" s="128"/>
      <c r="K20" s="128"/>
      <c r="L20" s="128"/>
      <c r="M20" s="128"/>
      <c r="N20" s="128"/>
      <c r="O20" s="128"/>
      <c r="P20" s="128"/>
      <c r="Q20" s="128"/>
      <c r="R20" s="128"/>
      <c r="S20" s="128"/>
      <c r="T20" s="128"/>
      <c r="U20" s="54"/>
      <c r="V20" s="116" t="str">
        <f t="array" ref="V20">IFERROR(INDEX($H$8:$W$14,MATCH(LARGE(($K$8:$K$14=1)*1/ROW($H$8:$W$14),ROWS($H$8:$H8)),1/ROW($H$8:$H$14),0),COLUMNS($H$8:V$8)),"")</f>
        <v/>
      </c>
      <c r="W20" s="117" t="str">
        <f t="array" ref="W20">IFERROR(INDEX($H$8:$W$14,MATCH(LARGE(($K$8:$K$14=1)*1/ROW($H$8:$W$14),ROWS($H$8:$H8)),1/ROW($H$8:$H$14),0),COLUMNS($H$8:W$8)),"")</f>
        <v/>
      </c>
    </row>
    <row r="21" spans="2:26" ht="27" customHeight="1">
      <c r="B21" s="6" t="str">
        <f>IF($B$20="","",SUM($B$20,1))</f>
        <v/>
      </c>
      <c r="C21" s="7" t="str">
        <f t="shared" ref="C21:F22" si="23">W25</f>
        <v/>
      </c>
      <c r="D21" s="7" t="str">
        <f t="shared" si="23"/>
        <v/>
      </c>
      <c r="E21" s="7" t="str">
        <f t="shared" si="23"/>
        <v/>
      </c>
      <c r="F21" s="11" t="str">
        <f t="shared" si="23"/>
        <v/>
      </c>
    </row>
    <row r="22" spans="2:26" ht="27" customHeight="1" thickBot="1">
      <c r="B22" s="8" t="str">
        <f>IF($B$20="","",SUM($B$21,1))</f>
        <v/>
      </c>
      <c r="C22" s="7" t="str">
        <f t="shared" si="23"/>
        <v/>
      </c>
      <c r="D22" s="7" t="str">
        <f t="shared" si="23"/>
        <v/>
      </c>
      <c r="E22" s="7" t="str">
        <f t="shared" si="23"/>
        <v/>
      </c>
      <c r="F22" s="11" t="str">
        <f t="shared" si="23"/>
        <v/>
      </c>
      <c r="V22" s="709" t="s">
        <v>87</v>
      </c>
      <c r="W22" s="709"/>
      <c r="X22" s="709"/>
      <c r="Y22" s="709"/>
      <c r="Z22" s="709"/>
    </row>
    <row r="23" spans="2:26" ht="27" customHeight="1" thickBot="1">
      <c r="B23" s="12" t="s">
        <v>5</v>
      </c>
      <c r="C23" s="13" t="str">
        <f>IF(B20="","",SUM(C20:C22))</f>
        <v/>
      </c>
      <c r="D23" s="13" t="str">
        <f>IF(B20="","",SUM(D20:D22))</f>
        <v/>
      </c>
      <c r="E23" s="13" t="str">
        <f>IF(B20="","",SUM(E20:E22))</f>
        <v/>
      </c>
      <c r="F23" s="14" t="str">
        <f>Z27</f>
        <v/>
      </c>
      <c r="V23" s="3" t="s">
        <v>0</v>
      </c>
      <c r="W23" s="3" t="s">
        <v>2</v>
      </c>
      <c r="X23" s="3" t="str">
        <f>D6</f>
        <v>令和1年</v>
      </c>
      <c r="Y23" s="3" t="s">
        <v>3</v>
      </c>
      <c r="Z23" s="3" t="s">
        <v>4</v>
      </c>
    </row>
    <row r="24" spans="2:26" ht="27" customHeight="1" thickBot="1">
      <c r="V24" s="48" t="str">
        <f t="array" ref="V24">IFERROR(INDEX($H$8:$T$14,MATCH(LARGE(($K$8:$K$14=1)*1/ROW($H$8:$H$14),ROWS($H$8:$H8)),1/ROW($H$8:$H$14),0),COLUMNS($H$8:H$8)),"")</f>
        <v/>
      </c>
      <c r="W24" s="7" t="str">
        <f t="array" ref="W24">IFERROR(INDEX($C$7:$F$15,MATCH(LARGE(($B$7:$B$15=$V$24)*1/ROW($B$7:$B$15),ROWS($B$7:$B7)),1/ROW($B$7:$B$15),0),COLUMNS($B$7:B$7)),"")</f>
        <v/>
      </c>
      <c r="X24" s="7" t="str">
        <f t="array" ref="X24">IFERROR(INDEX($C$7:$F$15,MATCH(LARGE(($B$7:$B$15=$V$24)*1/ROW($B$7:$B$15),ROWS($B$7:$B7)),1/ROW($B$7:$B$15),0),COLUMNS($B$7:C$7)),"")</f>
        <v/>
      </c>
      <c r="Y24" s="7" t="str">
        <f t="array" ref="Y24">IFERROR(INDEX($C$7:$F$15,MATCH(LARGE(($B$7:$B$15=$V$24)*1/ROW($B$7:$B$15),ROWS($B$7:$B7)),1/ROW($B$7:$B$15),0),COLUMNS($B$7:D$7)),"")</f>
        <v/>
      </c>
      <c r="Z24" s="11" t="str">
        <f t="array" ref="Z24">IFERROR(INDEX($C$7:$F$15,MATCH(LARGE(($B$7:$B$15=$V$24)*1/ROW($B$7:$B$15),ROWS($B$7:$B7)),1/ROW($B$7:$B$15),0),COLUMNS($B$7:E$7)),"")</f>
        <v/>
      </c>
    </row>
    <row r="25" spans="2:26" ht="27" customHeight="1" thickBot="1">
      <c r="B25" s="15" t="s">
        <v>8</v>
      </c>
      <c r="C25" s="16"/>
      <c r="D25" s="16"/>
      <c r="E25" s="16"/>
      <c r="F25" s="17" t="str">
        <f>Z29</f>
        <v/>
      </c>
      <c r="H25" s="39"/>
      <c r="V25" s="6" t="str">
        <f>IF($V$24="","",SUM($V$24,1))</f>
        <v/>
      </c>
      <c r="W25" s="7" t="str">
        <f t="array" ref="W25">IFERROR(INDEX($C$7:$F$15,MATCH(LARGE(($B$7:$B$15=$V$25)*1/ROW($B$7:$B$15),ROWS($B$7:$B7)),1/ROW($B$7:$B$15),0),COLUMNS($B$7:B$7)),"")</f>
        <v/>
      </c>
      <c r="X25" s="7" t="str">
        <f t="array" ref="X25">IFERROR(INDEX($C$7:$F$15,MATCH(LARGE(($B$7:$B$15=$V$25)*1/ROW($B$7:$B$15),ROWS($B$7:$B7)),1/ROW($B$7:$B$15),0),COLUMNS($B$7:C$7)),"")</f>
        <v/>
      </c>
      <c r="Y25" s="7" t="str">
        <f t="array" ref="Y25">IFERROR(INDEX($C$7:$F$15,MATCH(LARGE(($B$7:$B$15=$V$25)*1/ROW($B$7:$B$15),ROWS($B$7:$B7)),1/ROW($B$7:$B$15),0),COLUMNS($B$7:D$7)),"")</f>
        <v/>
      </c>
      <c r="Z25" s="11" t="str">
        <f t="array" ref="Z25">IFERROR(INDEX($C$7:$F$15,MATCH(LARGE(($B$7:$B$15=$V$25)*1/ROW($B$7:$B$15),ROWS($B$7:$B7)),1/ROW($B$7:$B$15),0),COLUMNS($B$7:E$7)),"")</f>
        <v/>
      </c>
    </row>
    <row r="26" spans="2:26" ht="27" customHeight="1" thickBot="1">
      <c r="V26" s="6" t="str">
        <f>IF($V$24="","",SUM($V$25,1))</f>
        <v/>
      </c>
      <c r="W26" s="7" t="str">
        <f t="array" ref="W26">IFERROR(INDEX($C$7:$F$15,MATCH(LARGE(($B$7:$B$15=$V$26)*1/ROW($B$7:$B$15),ROWS($B$7:$B7)),1/ROW($B$7:$B$15),0),COLUMNS($B$7:B$7)),"")</f>
        <v/>
      </c>
      <c r="X26" s="7" t="str">
        <f t="array" ref="X26">IFERROR(INDEX($C$7:$F$15,MATCH(LARGE(($B$7:$B$15=$V$26)*1/ROW($B$7:$B$15),ROWS($B$7:$B7)),1/ROW($B$7:$B$15),0),COLUMNS($B$7:C$7)),"")</f>
        <v/>
      </c>
      <c r="Y26" s="7" t="str">
        <f t="array" ref="Y26">IFERROR(INDEX($C$7:$F$15,MATCH(LARGE(($B$7:$B$15=$V$26)*1/ROW($B$7:$B$15),ROWS($B$7:$B7)),1/ROW($B$7:$B$15),0),COLUMNS($B$7:D$7)),"")</f>
        <v/>
      </c>
      <c r="Z26" s="11" t="str">
        <f t="array" ref="Z26">IFERROR(INDEX($C$7:$F$15,MATCH(LARGE(($B$7:$B$15=$V$26)*1/ROW($B$7:$B$15),ROWS($B$7:$B7)),1/ROW($B$7:$B$15),0),COLUMNS($B$7:E$7)),"")</f>
        <v/>
      </c>
    </row>
    <row r="27" spans="2:26" ht="54.75" customHeight="1" thickBot="1">
      <c r="B27" s="720" t="s">
        <v>72</v>
      </c>
      <c r="C27" s="721"/>
      <c r="D27" s="722" t="str">
        <f>X31</f>
        <v/>
      </c>
      <c r="E27" s="723"/>
      <c r="F27" s="724"/>
      <c r="V27" s="12" t="s">
        <v>5</v>
      </c>
      <c r="W27" s="13" t="str">
        <f>IF(V24="","",SUM(W24:W26))</f>
        <v/>
      </c>
      <c r="X27" s="13" t="str">
        <f>IF(V24="","",SUM(X24:X26))</f>
        <v/>
      </c>
      <c r="Y27" s="13" t="str">
        <f>IF(V24="","",SUM(Y24:Y26))</f>
        <v/>
      </c>
      <c r="Z27" s="14" t="str">
        <f>IF(V24="","",ROUNDDOWN(Y27/X27,3))</f>
        <v/>
      </c>
    </row>
    <row r="28" spans="2:26" ht="24" customHeight="1" thickBot="1">
      <c r="V28" s="1"/>
      <c r="W28" s="166">
        <v>0</v>
      </c>
      <c r="X28" s="1"/>
      <c r="Y28" s="1"/>
      <c r="Z28" s="1"/>
    </row>
    <row r="29" spans="2:26" ht="24" customHeight="1" thickBot="1">
      <c r="V29" s="15" t="s">
        <v>8</v>
      </c>
      <c r="W29" s="16"/>
      <c r="X29" s="16"/>
      <c r="Y29" s="16"/>
      <c r="Z29" s="17" t="str">
        <f>IF(V24="","",ROUNDDOWN(W27/X27,2))</f>
        <v/>
      </c>
    </row>
    <row r="30" spans="2:26" ht="24" customHeight="1" thickBot="1">
      <c r="V30" s="1"/>
      <c r="W30" s="1"/>
      <c r="X30" s="1"/>
      <c r="Y30" s="1"/>
      <c r="Z30" s="1"/>
    </row>
    <row r="31" spans="2:26" ht="39.6" customHeight="1" thickBot="1">
      <c r="V31" s="720" t="s">
        <v>72</v>
      </c>
      <c r="W31" s="721"/>
      <c r="X31" s="722" t="str">
        <f>IF($V$24="","",IF($Z$29&gt;70%,"事業収入割合70%超にて、特例措置対象外",IF($Z$29&gt;50%,"50％超70％以下　（軽減率：１/２）","50%以下　（軽減率：全額）")))</f>
        <v/>
      </c>
      <c r="Y31" s="723"/>
      <c r="Z31" s="724"/>
    </row>
    <row r="32" spans="2:26">
      <c r="X32" s="37" t="s">
        <v>215</v>
      </c>
    </row>
    <row r="33" spans="22:29" ht="25.5">
      <c r="V33" s="160" t="s">
        <v>170</v>
      </c>
      <c r="AA33" s="37"/>
      <c r="AB33" s="37"/>
      <c r="AC33" s="37"/>
    </row>
    <row r="34" spans="22:29">
      <c r="V34" s="726" t="s">
        <v>172</v>
      </c>
      <c r="W34" s="726"/>
      <c r="X34" s="726"/>
      <c r="AA34" s="37"/>
      <c r="AB34" s="37"/>
      <c r="AC34" s="37"/>
    </row>
    <row r="35" spans="22:29">
      <c r="V35" s="726"/>
      <c r="W35" s="726"/>
      <c r="X35" s="726"/>
      <c r="AA35" s="37"/>
      <c r="AB35" s="37"/>
      <c r="AC35" s="37"/>
    </row>
    <row r="36" spans="22:29">
      <c r="V36" s="727"/>
      <c r="W36" s="727"/>
      <c r="X36" s="727"/>
      <c r="AA36" s="37"/>
      <c r="AB36" s="37"/>
      <c r="AC36" s="37"/>
    </row>
    <row r="37" spans="22:29" ht="24.75" thickBot="1">
      <c r="V37" s="3" t="s">
        <v>0</v>
      </c>
      <c r="W37" s="104" t="s">
        <v>2</v>
      </c>
      <c r="X37" s="104" t="s">
        <v>1</v>
      </c>
    </row>
    <row r="38" spans="22:29" ht="24">
      <c r="V38" s="102">
        <v>2</v>
      </c>
      <c r="W38" s="167" t="str">
        <f>IF(①売上高入力!C9="","",IF(①売上高入力!C9=0,0.01,①売上高入力!C9))</f>
        <v/>
      </c>
      <c r="X38" s="168" t="str">
        <f>IF(①売上高入力!D9="","",IF(①売上高入力!D9=0,0.01,①売上高入力!D9))</f>
        <v/>
      </c>
    </row>
    <row r="39" spans="22:29" ht="24">
      <c r="V39" s="102">
        <v>3</v>
      </c>
      <c r="W39" s="169" t="str">
        <f>IF(①売上高入力!C10="","",IF(①売上高入力!C10=0,0.01,①売上高入力!C10))</f>
        <v/>
      </c>
      <c r="X39" s="170" t="str">
        <f>IF(①売上高入力!D10="","",IF(①売上高入力!D10=0,0.01,①売上高入力!D10))</f>
        <v/>
      </c>
    </row>
    <row r="40" spans="22:29" ht="24">
      <c r="V40" s="102">
        <v>4</v>
      </c>
      <c r="W40" s="169" t="str">
        <f>IF(①売上高入力!C11="","",IF(①売上高入力!C11=0,0.01,①売上高入力!C11))</f>
        <v/>
      </c>
      <c r="X40" s="170" t="str">
        <f>IF(①売上高入力!D11="","",IF(①売上高入力!D11=0,0.01,①売上高入力!D11))</f>
        <v/>
      </c>
    </row>
    <row r="41" spans="22:29" ht="24">
      <c r="V41" s="102">
        <v>5</v>
      </c>
      <c r="W41" s="169" t="str">
        <f>IF(①売上高入力!C12="","",IF(①売上高入力!C12=0,0.01,①売上高入力!C12))</f>
        <v/>
      </c>
      <c r="X41" s="170" t="str">
        <f>IF(①売上高入力!D12="","",IF(①売上高入力!D12=0,0.01,①売上高入力!D12))</f>
        <v/>
      </c>
    </row>
    <row r="42" spans="22:29" ht="24">
      <c r="V42" s="102">
        <v>6</v>
      </c>
      <c r="W42" s="169" t="str">
        <f>IF(①売上高入力!C13="","",IF(①売上高入力!C13=0,0.01,①売上高入力!C13))</f>
        <v/>
      </c>
      <c r="X42" s="170" t="str">
        <f>IF(①売上高入力!D13="","",IF(①売上高入力!D13=0,0.01,①売上高入力!D13))</f>
        <v/>
      </c>
    </row>
    <row r="43" spans="22:29" ht="24">
      <c r="V43" s="102">
        <v>7</v>
      </c>
      <c r="W43" s="169" t="str">
        <f>IF(①売上高入力!C14="","",IF(①売上高入力!C14=0,0.01,①売上高入力!C14))</f>
        <v/>
      </c>
      <c r="X43" s="170" t="str">
        <f>IF(①売上高入力!D14="","",IF(①売上高入力!D14=0,0.01,①売上高入力!D14))</f>
        <v/>
      </c>
    </row>
    <row r="44" spans="22:29" ht="24">
      <c r="V44" s="102">
        <v>8</v>
      </c>
      <c r="W44" s="169" t="str">
        <f>IF(①売上高入力!C15="","",IF(①売上高入力!C15=0,0.01,①売上高入力!C15))</f>
        <v/>
      </c>
      <c r="X44" s="170" t="str">
        <f>IF(①売上高入力!D15="","",IF(①売上高入力!D15=0,0.01,①売上高入力!D15))</f>
        <v/>
      </c>
    </row>
    <row r="45" spans="22:29" ht="24">
      <c r="V45" s="102">
        <v>9</v>
      </c>
      <c r="W45" s="169" t="str">
        <f>IF(①売上高入力!C16="","",IF(①売上高入力!C16=0,0.01,①売上高入力!C16))</f>
        <v/>
      </c>
      <c r="X45" s="170" t="str">
        <f>IF(①売上高入力!D16="","",IF(①売上高入力!D16=0,0.01,①売上高入力!D16))</f>
        <v/>
      </c>
    </row>
    <row r="46" spans="22:29" ht="24.75" thickBot="1">
      <c r="V46" s="102">
        <v>10</v>
      </c>
      <c r="W46" s="171" t="str">
        <f>IF(①売上高入力!C17="","",IF(①売上高入力!C17=0,0.01,①売上高入力!C17))</f>
        <v/>
      </c>
      <c r="X46" s="172" t="str">
        <f>IF(①売上高入力!D17="","",IF(①売上高入力!D17=0,0.01,①売上高入力!D17))</f>
        <v/>
      </c>
    </row>
  </sheetData>
  <sheetProtection algorithmName="SHA-512" hashValue="XwtcCEs44sJKvbM8IjR6KFQr6rbFjDhx9BuVj1FANYlnSl5ofmagbEUcJgGDJuzJU2HRekFNPH/qywPs7h9gNw==" saltValue="mpPmzSqjTD6Mer6zBxJ0Eg==" spinCount="100000" sheet="1" objects="1" scenarios="1"/>
  <mergeCells count="25">
    <mergeCell ref="B27:C27"/>
    <mergeCell ref="D27:F27"/>
    <mergeCell ref="H15:T16"/>
    <mergeCell ref="Q6:T6"/>
    <mergeCell ref="V34:X36"/>
    <mergeCell ref="K6:K7"/>
    <mergeCell ref="V22:Z22"/>
    <mergeCell ref="V31:W31"/>
    <mergeCell ref="X31:Z31"/>
    <mergeCell ref="M6:P6"/>
    <mergeCell ref="H6:J7"/>
    <mergeCell ref="V6:W6"/>
    <mergeCell ref="V16:W17"/>
    <mergeCell ref="V1:AE1"/>
    <mergeCell ref="L6:L7"/>
    <mergeCell ref="B17:F17"/>
    <mergeCell ref="B5:F5"/>
    <mergeCell ref="Z6:AB6"/>
    <mergeCell ref="AC6:AE6"/>
    <mergeCell ref="Y6:Y7"/>
    <mergeCell ref="B2:D2"/>
    <mergeCell ref="H17:T18"/>
    <mergeCell ref="H3:K3"/>
    <mergeCell ref="L3:T3"/>
    <mergeCell ref="C3:F3"/>
  </mergeCells>
  <phoneticPr fontId="1"/>
  <conditionalFormatting sqref="K8:K14">
    <cfRule type="containsText" dxfId="79" priority="3" operator="containsText" text="1">
      <formula>NOT(ISERROR(SEARCH("1",K8)))</formula>
    </cfRule>
  </conditionalFormatting>
  <pageMargins left="0.70866141732283472" right="0.51181102362204722" top="0.74803149606299213" bottom="0.59055118110236227" header="0.31496062992125984" footer="0.19685039370078741"/>
  <pageSetup paperSize="9" orientation="portrait" r:id="rId1"/>
  <headerFooter>
    <oddFooter>&amp;C&amp;P&amp;R②事業収入割合・軽減率算出表</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8" operator="containsText" id="{27A79A23-EE25-447D-8D03-7A1DA42CF30E}">
            <xm:f>NOT(ISERROR(SEARCH(①売上高入力!#REF!,C3)))</xm:f>
            <xm:f>①売上高入力!#REF!</xm:f>
            <x14:dxf>
              <font>
                <color rgb="FF9C0006"/>
              </font>
            </x14:dxf>
          </x14:cfRule>
          <xm:sqref>C3:F3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4DA6-2670-4BFF-8CD6-21896BD396F6}">
  <sheetPr codeName="Sheet5">
    <tabColor rgb="FFFFFF00"/>
  </sheetPr>
  <dimension ref="A1:Q120"/>
  <sheetViews>
    <sheetView showGridLines="0" zoomScale="90" zoomScaleNormal="90" workbookViewId="0">
      <pane xSplit="9" ySplit="4" topLeftCell="J8" activePane="bottomRight" state="frozen"/>
      <selection pane="topRight" activeCell="J1" sqref="J1"/>
      <selection pane="bottomLeft" activeCell="A5" sqref="A5"/>
      <selection pane="bottomRight" activeCell="K12" sqref="K12:Q12"/>
    </sheetView>
  </sheetViews>
  <sheetFormatPr defaultColWidth="9" defaultRowHeight="25.5"/>
  <cols>
    <col min="1" max="1" width="1" style="2" customWidth="1"/>
    <col min="2" max="3" width="8.875" style="2" customWidth="1"/>
    <col min="4" max="8" width="17.125" style="2" customWidth="1"/>
    <col min="9" max="9" width="12.25" style="2" customWidth="1"/>
    <col min="10" max="10" width="3.875" style="2" customWidth="1"/>
    <col min="11" max="17" width="9.75" style="2" customWidth="1"/>
    <col min="18" max="16384" width="9" style="2"/>
  </cols>
  <sheetData>
    <row r="1" spans="2:17" ht="31.5" customHeight="1" thickBot="1">
      <c r="B1" s="796" t="s">
        <v>133</v>
      </c>
      <c r="C1" s="796"/>
      <c r="D1" s="796"/>
      <c r="E1" s="796"/>
      <c r="F1" s="796"/>
      <c r="G1" s="796"/>
      <c r="H1" s="796"/>
      <c r="I1" s="796"/>
      <c r="K1" s="227"/>
    </row>
    <row r="2" spans="2:17" ht="31.5" customHeight="1" thickBot="1">
      <c r="B2" s="759" t="s">
        <v>7</v>
      </c>
      <c r="C2" s="760"/>
      <c r="D2" s="800" t="str">
        <f>①売上高入力!C2</f>
        <v>事業所名はシート④ に入力。（申告する場合）</v>
      </c>
      <c r="E2" s="801"/>
      <c r="F2" s="801"/>
      <c r="G2" s="801"/>
      <c r="H2" s="801"/>
      <c r="I2" s="802"/>
      <c r="K2" s="226"/>
      <c r="L2" s="226"/>
      <c r="M2" s="226"/>
      <c r="N2" s="226"/>
      <c r="O2" s="226"/>
      <c r="P2" s="226"/>
      <c r="Q2" s="226"/>
    </row>
    <row r="3" spans="2:17" ht="8.25" customHeight="1">
      <c r="B3" s="57"/>
      <c r="C3" s="57"/>
      <c r="D3" s="21"/>
      <c r="G3" s="738" t="s">
        <v>17</v>
      </c>
      <c r="H3" s="738"/>
      <c r="I3" s="738"/>
      <c r="K3" s="226"/>
      <c r="L3" s="226"/>
      <c r="M3" s="226"/>
      <c r="N3" s="226"/>
      <c r="O3" s="226"/>
      <c r="P3" s="226"/>
      <c r="Q3" s="226"/>
    </row>
    <row r="4" spans="2:17" ht="18" customHeight="1">
      <c r="B4" s="18"/>
      <c r="C4" s="18"/>
      <c r="G4" s="738"/>
      <c r="H4" s="738"/>
      <c r="I4" s="738"/>
      <c r="K4" s="226"/>
      <c r="L4" s="226"/>
      <c r="M4" s="226"/>
      <c r="N4" s="226"/>
      <c r="O4" s="226"/>
      <c r="P4" s="226"/>
      <c r="Q4" s="226"/>
    </row>
    <row r="5" spans="2:17" ht="29.45" customHeight="1" thickBot="1">
      <c r="B5" s="10" t="s">
        <v>18</v>
      </c>
      <c r="C5" s="10"/>
      <c r="E5" s="19"/>
      <c r="F5" s="810"/>
      <c r="G5" s="811"/>
      <c r="H5" s="811"/>
      <c r="K5" s="226"/>
      <c r="L5" s="226"/>
      <c r="M5" s="226"/>
      <c r="N5" s="226"/>
      <c r="O5" s="226"/>
      <c r="P5" s="226"/>
      <c r="Q5" s="226"/>
    </row>
    <row r="6" spans="2:17" ht="23.25" customHeight="1">
      <c r="B6" s="797" t="str">
        <f>②事業収入割合・軽減率算出!V20</f>
        <v/>
      </c>
      <c r="C6" s="798"/>
      <c r="D6" s="798"/>
      <c r="E6" s="799"/>
      <c r="F6" s="739" t="str">
        <f>②事業収入割合・軽減率算出!W20</f>
        <v/>
      </c>
      <c r="G6" s="740"/>
      <c r="H6" s="741"/>
      <c r="K6" s="197" t="str">
        <f>K89</f>
        <v/>
      </c>
    </row>
    <row r="7" spans="2:17" ht="19.5" customHeight="1">
      <c r="B7" s="761" t="s">
        <v>15</v>
      </c>
      <c r="C7" s="762"/>
      <c r="D7" s="763"/>
      <c r="E7" s="764"/>
      <c r="F7" s="765" t="s">
        <v>16</v>
      </c>
      <c r="G7" s="766"/>
      <c r="H7" s="767"/>
      <c r="K7" s="197"/>
    </row>
    <row r="8" spans="2:17" ht="30" customHeight="1">
      <c r="B8" s="812" t="str">
        <f>IF(②事業収入割合・軽減率算出!B20="","",②事業収入割合・軽減率算出!B20)</f>
        <v/>
      </c>
      <c r="C8" s="813"/>
      <c r="D8" s="203" t="str">
        <f>②事業収入割合・軽減率算出!B21</f>
        <v/>
      </c>
      <c r="E8" s="204" t="str">
        <f>②事業収入割合・軽減率算出!B22</f>
        <v/>
      </c>
      <c r="F8" s="205" t="str">
        <f>B8</f>
        <v/>
      </c>
      <c r="G8" s="203" t="str">
        <f t="shared" ref="G8:H8" si="0">D8</f>
        <v/>
      </c>
      <c r="H8" s="206" t="str">
        <f t="shared" si="0"/>
        <v/>
      </c>
      <c r="K8" s="197" t="str">
        <f>K90</f>
        <v/>
      </c>
    </row>
    <row r="9" spans="2:17" ht="30" customHeight="1">
      <c r="B9" s="814" t="str">
        <f>②事業収入割合・軽減率算出!C20</f>
        <v/>
      </c>
      <c r="C9" s="815"/>
      <c r="D9" s="207" t="str">
        <f>②事業収入割合・軽減率算出!C21</f>
        <v/>
      </c>
      <c r="E9" s="208" t="str">
        <f>②事業収入割合・軽減率算出!C22</f>
        <v/>
      </c>
      <c r="F9" s="209" t="str">
        <f>②事業収入割合・軽減率算出!D20</f>
        <v/>
      </c>
      <c r="G9" s="207" t="str">
        <f>②事業収入割合・軽減率算出!D21</f>
        <v/>
      </c>
      <c r="H9" s="210" t="str">
        <f>②事業収入割合・軽減率算出!D22</f>
        <v/>
      </c>
      <c r="K9" s="197" t="str">
        <f>K91</f>
        <v/>
      </c>
    </row>
    <row r="10" spans="2:17" ht="30" customHeight="1" thickBot="1">
      <c r="B10" s="804" t="s">
        <v>11</v>
      </c>
      <c r="C10" s="805"/>
      <c r="D10" s="211" t="str">
        <f>IF(B8="","",SUM(B9:E9))</f>
        <v/>
      </c>
      <c r="E10" s="96" t="s">
        <v>9</v>
      </c>
      <c r="F10" s="97" t="s">
        <v>12</v>
      </c>
      <c r="G10" s="211" t="str">
        <f>IF(B8="","",SUM(F9:H9))</f>
        <v/>
      </c>
      <c r="H10" s="96" t="s">
        <v>10</v>
      </c>
      <c r="K10" s="197" t="str">
        <f t="shared" ref="K10:K13" si="1">K92</f>
        <v/>
      </c>
    </row>
    <row r="11" spans="2:17" ht="30" customHeight="1" thickBot="1">
      <c r="B11" s="806" t="s">
        <v>13</v>
      </c>
      <c r="C11" s="807"/>
      <c r="D11" s="807"/>
      <c r="E11" s="212" t="str">
        <f>②事業収入割合・軽減率算出!F25</f>
        <v/>
      </c>
      <c r="F11" s="808" t="s">
        <v>14</v>
      </c>
      <c r="G11" s="808"/>
      <c r="H11" s="809"/>
      <c r="K11" s="758" t="str">
        <f t="shared" si="1"/>
        <v/>
      </c>
      <c r="L11" s="758"/>
      <c r="M11" s="758"/>
      <c r="N11" s="758"/>
      <c r="O11" s="758"/>
      <c r="P11" s="758"/>
      <c r="Q11" s="758"/>
    </row>
    <row r="12" spans="2:17">
      <c r="B12" s="228" t="str">
        <f>K96</f>
        <v/>
      </c>
      <c r="C12" s="28" t="s">
        <v>66</v>
      </c>
      <c r="D12" s="28"/>
      <c r="E12" s="28"/>
      <c r="F12" s="28"/>
      <c r="K12" s="758" t="str">
        <f t="shared" si="1"/>
        <v/>
      </c>
      <c r="L12" s="758"/>
      <c r="M12" s="758"/>
      <c r="N12" s="758"/>
      <c r="O12" s="758"/>
      <c r="P12" s="758"/>
      <c r="Q12" s="758"/>
    </row>
    <row r="13" spans="2:17">
      <c r="B13" s="229" t="str">
        <f>K97</f>
        <v/>
      </c>
      <c r="C13" s="28" t="s">
        <v>67</v>
      </c>
      <c r="D13" s="28"/>
      <c r="E13" s="28"/>
      <c r="F13" s="28"/>
      <c r="K13" s="197" t="str">
        <f t="shared" si="1"/>
        <v/>
      </c>
    </row>
    <row r="14" spans="2:17" ht="25.5" customHeight="1">
      <c r="B14" s="20"/>
      <c r="C14" s="20"/>
      <c r="D14" s="21"/>
      <c r="E14" s="22"/>
      <c r="F14" s="23"/>
      <c r="G14" s="21"/>
    </row>
    <row r="15" spans="2:17" ht="29.45" customHeight="1">
      <c r="B15" s="10" t="s">
        <v>19</v>
      </c>
      <c r="C15" s="10"/>
      <c r="K15" s="786" t="str">
        <f>K99</f>
        <v/>
      </c>
      <c r="L15" s="786"/>
      <c r="M15" s="786"/>
      <c r="N15" s="786"/>
      <c r="O15" s="786"/>
      <c r="P15" s="786"/>
      <c r="Q15" s="786"/>
    </row>
    <row r="16" spans="2:17">
      <c r="B16" s="772" t="s">
        <v>20</v>
      </c>
      <c r="C16" s="774"/>
      <c r="D16" s="803" t="s">
        <v>21</v>
      </c>
      <c r="E16" s="803"/>
      <c r="F16" s="803" t="s">
        <v>214</v>
      </c>
      <c r="G16" s="803"/>
      <c r="H16" s="803"/>
      <c r="K16" s="302"/>
      <c r="L16" s="302"/>
      <c r="M16" s="302"/>
      <c r="N16" s="302"/>
      <c r="O16" s="302"/>
      <c r="P16" s="302"/>
      <c r="Q16" s="302"/>
    </row>
    <row r="17" spans="2:17" ht="43.9" customHeight="1">
      <c r="B17" s="787" t="str">
        <f>①売上高入力!C150</f>
        <v/>
      </c>
      <c r="C17" s="788"/>
      <c r="D17" s="777" t="str">
        <f>①売上高入力!D150</f>
        <v/>
      </c>
      <c r="E17" s="777"/>
      <c r="F17" s="475" t="str">
        <f>①売上高入力!E150</f>
        <v/>
      </c>
      <c r="G17" s="488" t="str">
        <f>①売上高入力!F150</f>
        <v/>
      </c>
      <c r="H17" s="476"/>
      <c r="K17" s="786" t="str">
        <f>K100</f>
        <v/>
      </c>
      <c r="L17" s="786"/>
      <c r="M17" s="786"/>
      <c r="N17" s="786"/>
      <c r="O17" s="786"/>
      <c r="P17" s="786"/>
      <c r="Q17" s="786"/>
    </row>
    <row r="18" spans="2:17" ht="43.9" customHeight="1">
      <c r="B18" s="787" t="str">
        <f>①売上高入力!C151</f>
        <v/>
      </c>
      <c r="C18" s="788"/>
      <c r="D18" s="777" t="str">
        <f>①売上高入力!D151</f>
        <v/>
      </c>
      <c r="E18" s="777"/>
      <c r="F18" s="477" t="str">
        <f>①売上高入力!E151</f>
        <v/>
      </c>
      <c r="G18" s="488" t="str">
        <f>①売上高入力!F151</f>
        <v/>
      </c>
      <c r="H18" s="476"/>
      <c r="K18" s="786" t="str">
        <f>K101</f>
        <v/>
      </c>
      <c r="L18" s="786"/>
      <c r="M18" s="786"/>
      <c r="N18" s="786"/>
      <c r="O18" s="786"/>
      <c r="P18" s="786"/>
      <c r="Q18" s="786"/>
    </row>
    <row r="19" spans="2:17">
      <c r="B19" s="24" t="s">
        <v>398</v>
      </c>
      <c r="C19" s="24"/>
      <c r="K19" s="758" t="str">
        <f>K102</f>
        <v/>
      </c>
      <c r="L19" s="758"/>
      <c r="M19" s="758"/>
      <c r="N19" s="758"/>
      <c r="O19" s="758"/>
      <c r="P19" s="758"/>
      <c r="Q19" s="758"/>
    </row>
    <row r="20" spans="2:17">
      <c r="B20" s="50"/>
    </row>
    <row r="21" spans="2:17" ht="28.9" customHeight="1">
      <c r="B21" s="10" t="s">
        <v>22</v>
      </c>
      <c r="C21" s="10"/>
    </row>
    <row r="22" spans="2:17" s="24" customFormat="1" ht="19.149999999999999" customHeight="1">
      <c r="B22" s="24" t="s">
        <v>23</v>
      </c>
    </row>
    <row r="23" spans="2:17" s="24" customFormat="1" ht="19.149999999999999" customHeight="1">
      <c r="B23" s="786" t="s">
        <v>24</v>
      </c>
      <c r="C23" s="786"/>
      <c r="D23" s="786"/>
      <c r="E23" s="786"/>
      <c r="F23" s="786"/>
      <c r="G23" s="786"/>
      <c r="H23" s="786"/>
      <c r="I23" s="786"/>
    </row>
    <row r="24" spans="2:17" s="24" customFormat="1" ht="19.149999999999999" customHeight="1">
      <c r="B24" s="786"/>
      <c r="C24" s="786"/>
      <c r="D24" s="786"/>
      <c r="E24" s="786"/>
      <c r="F24" s="786"/>
      <c r="G24" s="786"/>
      <c r="H24" s="786"/>
      <c r="I24" s="786"/>
    </row>
    <row r="25" spans="2:17" s="24" customFormat="1" ht="19.149999999999999" customHeight="1">
      <c r="B25" s="786" t="s">
        <v>25</v>
      </c>
      <c r="C25" s="786"/>
      <c r="D25" s="786"/>
      <c r="E25" s="786"/>
      <c r="F25" s="786"/>
      <c r="G25" s="786"/>
      <c r="H25" s="786"/>
      <c r="I25" s="786"/>
    </row>
    <row r="26" spans="2:17" s="24" customFormat="1" ht="19.149999999999999" customHeight="1">
      <c r="B26" s="786"/>
      <c r="C26" s="786"/>
      <c r="D26" s="786"/>
      <c r="E26" s="786"/>
      <c r="F26" s="786"/>
      <c r="G26" s="786"/>
      <c r="H26" s="786"/>
      <c r="I26" s="786"/>
    </row>
    <row r="27" spans="2:17" s="24" customFormat="1" ht="19.149999999999999" customHeight="1">
      <c r="B27" s="786" t="s">
        <v>26</v>
      </c>
      <c r="C27" s="786"/>
      <c r="D27" s="786"/>
      <c r="E27" s="786"/>
      <c r="F27" s="786"/>
      <c r="G27" s="786"/>
      <c r="H27" s="786"/>
      <c r="I27" s="786"/>
    </row>
    <row r="28" spans="2:17" s="24" customFormat="1" ht="19.149999999999999" customHeight="1">
      <c r="B28" s="786"/>
      <c r="C28" s="786"/>
      <c r="D28" s="786"/>
      <c r="E28" s="786"/>
      <c r="F28" s="786"/>
      <c r="G28" s="786"/>
      <c r="H28" s="786"/>
      <c r="I28" s="786"/>
    </row>
    <row r="29" spans="2:17" s="24" customFormat="1" ht="19.149999999999999" customHeight="1">
      <c r="B29" s="786" t="s">
        <v>27</v>
      </c>
      <c r="C29" s="786"/>
      <c r="D29" s="786"/>
      <c r="E29" s="786"/>
      <c r="F29" s="786"/>
      <c r="G29" s="786"/>
      <c r="H29" s="786"/>
      <c r="I29" s="786"/>
    </row>
    <row r="30" spans="2:17" s="24" customFormat="1" ht="19.149999999999999" customHeight="1">
      <c r="B30" s="786"/>
      <c r="C30" s="786"/>
      <c r="D30" s="786"/>
      <c r="E30" s="786"/>
      <c r="F30" s="786"/>
      <c r="G30" s="786"/>
      <c r="H30" s="786"/>
      <c r="I30" s="786"/>
    </row>
    <row r="31" spans="2:17" s="24" customFormat="1" ht="19.149999999999999" customHeight="1">
      <c r="B31" s="24" t="s">
        <v>28</v>
      </c>
    </row>
    <row r="32" spans="2:17" s="24" customFormat="1" ht="19.149999999999999" customHeight="1">
      <c r="B32" s="24" t="s">
        <v>29</v>
      </c>
    </row>
    <row r="33" spans="2:9" s="24" customFormat="1" ht="19.149999999999999" customHeight="1">
      <c r="B33" s="786" t="s">
        <v>30</v>
      </c>
      <c r="C33" s="786"/>
      <c r="D33" s="786"/>
      <c r="E33" s="786"/>
      <c r="F33" s="786"/>
      <c r="G33" s="786"/>
      <c r="H33" s="786"/>
      <c r="I33" s="786"/>
    </row>
    <row r="34" spans="2:9" s="24" customFormat="1" ht="19.149999999999999" customHeight="1">
      <c r="B34" s="786"/>
      <c r="C34" s="786"/>
      <c r="D34" s="786"/>
      <c r="E34" s="786"/>
      <c r="F34" s="786"/>
      <c r="G34" s="786"/>
      <c r="H34" s="786"/>
      <c r="I34" s="786"/>
    </row>
    <row r="35" spans="2:9" s="24" customFormat="1" ht="19.5"/>
    <row r="36" spans="2:9" s="24" customFormat="1" ht="27" customHeight="1">
      <c r="B36" s="80" t="s">
        <v>134</v>
      </c>
    </row>
    <row r="37" spans="2:9" s="24" customFormat="1" ht="24" customHeight="1">
      <c r="B37" s="49" t="s">
        <v>136</v>
      </c>
      <c r="C37" s="25" t="s">
        <v>52</v>
      </c>
      <c r="D37" s="26"/>
      <c r="E37" s="26"/>
      <c r="F37" s="26"/>
      <c r="G37" s="26"/>
      <c r="H37" s="27"/>
    </row>
    <row r="38" spans="2:9" s="24" customFormat="1" ht="13.15" customHeight="1">
      <c r="B38" s="28"/>
      <c r="C38" s="28"/>
      <c r="G38" s="153"/>
      <c r="H38" s="153"/>
    </row>
    <row r="39" spans="2:9" s="24" customFormat="1" ht="24" customHeight="1">
      <c r="B39" s="28" t="s">
        <v>31</v>
      </c>
      <c r="C39" s="28"/>
      <c r="G39" s="153"/>
      <c r="H39" s="153"/>
    </row>
    <row r="40" spans="2:9" s="24" customFormat="1" ht="24" customHeight="1">
      <c r="B40" s="49" t="s">
        <v>136</v>
      </c>
      <c r="C40" s="25" t="s">
        <v>49</v>
      </c>
      <c r="D40" s="26"/>
      <c r="E40" s="26"/>
      <c r="F40" s="26"/>
      <c r="G40" s="26"/>
      <c r="H40" s="27"/>
    </row>
    <row r="41" spans="2:9" s="29" customFormat="1" ht="24" customHeight="1">
      <c r="B41" s="49" t="s">
        <v>136</v>
      </c>
      <c r="C41" s="25" t="s">
        <v>50</v>
      </c>
      <c r="D41" s="30"/>
      <c r="E41" s="30"/>
      <c r="F41" s="30"/>
      <c r="G41" s="30"/>
      <c r="H41" s="31"/>
    </row>
    <row r="42" spans="2:9" s="29" customFormat="1" ht="13.15" customHeight="1">
      <c r="B42" s="28"/>
      <c r="C42" s="28"/>
    </row>
    <row r="43" spans="2:9" s="29" customFormat="1" ht="24" customHeight="1">
      <c r="B43" s="28" t="s">
        <v>32</v>
      </c>
      <c r="C43" s="28"/>
    </row>
    <row r="44" spans="2:9" s="29" customFormat="1" ht="24" customHeight="1">
      <c r="B44" s="49" t="s">
        <v>136</v>
      </c>
      <c r="C44" s="25" t="s">
        <v>51</v>
      </c>
      <c r="D44" s="30"/>
      <c r="E44" s="30"/>
      <c r="F44" s="30"/>
      <c r="G44" s="30"/>
      <c r="H44" s="31"/>
    </row>
    <row r="45" spans="2:9" s="29" customFormat="1" ht="7.15" customHeight="1"/>
    <row r="46" spans="2:9" s="29" customFormat="1" ht="16.5" customHeight="1">
      <c r="B46" s="778" t="s">
        <v>141</v>
      </c>
      <c r="C46" s="778"/>
      <c r="D46" s="778"/>
    </row>
    <row r="47" spans="2:9" s="29" customFormat="1" ht="19.5">
      <c r="B47" s="779"/>
      <c r="C47" s="779"/>
      <c r="D47" s="779"/>
    </row>
    <row r="48" spans="2:9" s="29" customFormat="1" ht="24" customHeight="1">
      <c r="B48" s="780" t="s">
        <v>33</v>
      </c>
      <c r="C48" s="781"/>
      <c r="D48" s="782"/>
      <c r="E48" s="775" t="s">
        <v>34</v>
      </c>
      <c r="F48" s="772" t="s">
        <v>35</v>
      </c>
      <c r="G48" s="773"/>
      <c r="H48" s="774"/>
    </row>
    <row r="49" spans="2:11" s="29" customFormat="1" ht="37.5" customHeight="1">
      <c r="B49" s="783"/>
      <c r="C49" s="784"/>
      <c r="D49" s="785"/>
      <c r="E49" s="776"/>
      <c r="F49" s="38" t="s">
        <v>36</v>
      </c>
      <c r="G49" s="32" t="s">
        <v>53</v>
      </c>
      <c r="H49" s="32" t="s">
        <v>37</v>
      </c>
    </row>
    <row r="50" spans="2:11" s="29" customFormat="1" ht="29.25" customHeight="1">
      <c r="B50" s="33" t="s">
        <v>38</v>
      </c>
      <c r="C50" s="795" t="s">
        <v>40</v>
      </c>
      <c r="D50" s="795"/>
      <c r="E50" s="792" t="s">
        <v>42</v>
      </c>
      <c r="F50" s="792" t="s">
        <v>43</v>
      </c>
      <c r="G50" s="792" t="s">
        <v>44</v>
      </c>
      <c r="H50" s="794">
        <v>0.5</v>
      </c>
    </row>
    <row r="51" spans="2:11" s="29" customFormat="1" ht="29.25" customHeight="1">
      <c r="B51" s="34" t="s">
        <v>39</v>
      </c>
      <c r="C51" s="795" t="s">
        <v>41</v>
      </c>
      <c r="D51" s="795"/>
      <c r="E51" s="793"/>
      <c r="F51" s="793"/>
      <c r="G51" s="793"/>
      <c r="H51" s="793"/>
    </row>
    <row r="52" spans="2:11" s="29" customFormat="1" ht="29.25" customHeight="1">
      <c r="B52" s="35" t="s">
        <v>38</v>
      </c>
      <c r="C52" s="789"/>
      <c r="D52" s="789"/>
      <c r="E52" s="744"/>
      <c r="F52" s="742"/>
      <c r="G52" s="742"/>
      <c r="H52" s="790"/>
      <c r="K52" s="98"/>
    </row>
    <row r="53" spans="2:11" s="29" customFormat="1" ht="29.25" customHeight="1">
      <c r="B53" s="36" t="s">
        <v>39</v>
      </c>
      <c r="C53" s="789"/>
      <c r="D53" s="789"/>
      <c r="E53" s="745"/>
      <c r="F53" s="743"/>
      <c r="G53" s="743"/>
      <c r="H53" s="791"/>
    </row>
    <row r="54" spans="2:11" s="29" customFormat="1" ht="29.25" customHeight="1">
      <c r="B54" s="35" t="s">
        <v>38</v>
      </c>
      <c r="C54" s="789"/>
      <c r="D54" s="789"/>
      <c r="E54" s="744"/>
      <c r="F54" s="742"/>
      <c r="G54" s="742"/>
      <c r="H54" s="744"/>
    </row>
    <row r="55" spans="2:11" s="29" customFormat="1" ht="29.25" customHeight="1">
      <c r="B55" s="36" t="s">
        <v>39</v>
      </c>
      <c r="C55" s="789"/>
      <c r="D55" s="789"/>
      <c r="E55" s="745"/>
      <c r="F55" s="743"/>
      <c r="G55" s="743"/>
      <c r="H55" s="745"/>
    </row>
    <row r="56" spans="2:11" s="29" customFormat="1" ht="29.25" customHeight="1">
      <c r="B56" s="35" t="s">
        <v>38</v>
      </c>
      <c r="C56" s="789"/>
      <c r="D56" s="789"/>
      <c r="E56" s="744"/>
      <c r="F56" s="742"/>
      <c r="G56" s="742"/>
      <c r="H56" s="744"/>
    </row>
    <row r="57" spans="2:11" s="29" customFormat="1" ht="29.25" customHeight="1">
      <c r="B57" s="36" t="s">
        <v>39</v>
      </c>
      <c r="C57" s="789"/>
      <c r="D57" s="789"/>
      <c r="E57" s="745"/>
      <c r="F57" s="743"/>
      <c r="G57" s="743"/>
      <c r="H57" s="745"/>
    </row>
    <row r="58" spans="2:11" s="29" customFormat="1" ht="29.25" customHeight="1">
      <c r="B58" s="35" t="s">
        <v>38</v>
      </c>
      <c r="C58" s="789"/>
      <c r="D58" s="789"/>
      <c r="E58" s="744"/>
      <c r="F58" s="742"/>
      <c r="G58" s="742"/>
      <c r="H58" s="744"/>
    </row>
    <row r="59" spans="2:11" s="29" customFormat="1" ht="29.25" customHeight="1">
      <c r="B59" s="36" t="s">
        <v>39</v>
      </c>
      <c r="C59" s="789"/>
      <c r="D59" s="789"/>
      <c r="E59" s="745"/>
      <c r="F59" s="743"/>
      <c r="G59" s="743"/>
      <c r="H59" s="745"/>
    </row>
    <row r="60" spans="2:11" s="29" customFormat="1" ht="29.25" customHeight="1">
      <c r="B60" s="35" t="s">
        <v>38</v>
      </c>
      <c r="C60" s="789"/>
      <c r="D60" s="789"/>
      <c r="E60" s="744"/>
      <c r="F60" s="742"/>
      <c r="G60" s="742"/>
      <c r="H60" s="744"/>
    </row>
    <row r="61" spans="2:11" s="29" customFormat="1" ht="29.25" customHeight="1">
      <c r="B61" s="36" t="s">
        <v>39</v>
      </c>
      <c r="C61" s="789"/>
      <c r="D61" s="789"/>
      <c r="E61" s="745"/>
      <c r="F61" s="743"/>
      <c r="G61" s="743"/>
      <c r="H61" s="745"/>
    </row>
    <row r="62" spans="2:11" s="29" customFormat="1" ht="29.25" customHeight="1">
      <c r="B62" s="35" t="s">
        <v>38</v>
      </c>
      <c r="C62" s="789"/>
      <c r="D62" s="789"/>
      <c r="E62" s="744"/>
      <c r="F62" s="742"/>
      <c r="G62" s="742"/>
      <c r="H62" s="744"/>
      <c r="K62" s="98"/>
    </row>
    <row r="63" spans="2:11" s="29" customFormat="1" ht="29.25" customHeight="1">
      <c r="B63" s="36" t="s">
        <v>39</v>
      </c>
      <c r="C63" s="789"/>
      <c r="D63" s="789"/>
      <c r="E63" s="745"/>
      <c r="F63" s="743"/>
      <c r="G63" s="743"/>
      <c r="H63" s="745"/>
    </row>
    <row r="64" spans="2:11" s="29" customFormat="1" ht="29.25" customHeight="1">
      <c r="B64" s="35" t="s">
        <v>38</v>
      </c>
      <c r="C64" s="789"/>
      <c r="D64" s="789"/>
      <c r="E64" s="744"/>
      <c r="F64" s="742"/>
      <c r="G64" s="742"/>
      <c r="H64" s="744"/>
    </row>
    <row r="65" spans="2:9" s="29" customFormat="1" ht="29.25" customHeight="1">
      <c r="B65" s="36" t="s">
        <v>39</v>
      </c>
      <c r="C65" s="789"/>
      <c r="D65" s="789"/>
      <c r="E65" s="745"/>
      <c r="F65" s="743"/>
      <c r="G65" s="743"/>
      <c r="H65" s="745"/>
    </row>
    <row r="66" spans="2:9" s="29" customFormat="1" ht="29.25" customHeight="1">
      <c r="B66" s="35" t="s">
        <v>38</v>
      </c>
      <c r="C66" s="789"/>
      <c r="D66" s="789"/>
      <c r="E66" s="744"/>
      <c r="F66" s="742"/>
      <c r="G66" s="742"/>
      <c r="H66" s="744"/>
    </row>
    <row r="67" spans="2:9" s="29" customFormat="1" ht="29.25" customHeight="1">
      <c r="B67" s="36" t="s">
        <v>39</v>
      </c>
      <c r="C67" s="789"/>
      <c r="D67" s="789"/>
      <c r="E67" s="745"/>
      <c r="F67" s="743"/>
      <c r="G67" s="743"/>
      <c r="H67" s="745"/>
    </row>
    <row r="68" spans="2:9" ht="21" customHeight="1">
      <c r="B68" s="37" t="s">
        <v>45</v>
      </c>
    </row>
    <row r="69" spans="2:9" ht="21" customHeight="1">
      <c r="B69" s="37" t="s">
        <v>46</v>
      </c>
    </row>
    <row r="70" spans="2:9" ht="21" customHeight="1">
      <c r="B70" s="37" t="s">
        <v>47</v>
      </c>
    </row>
    <row r="71" spans="2:9" ht="21" customHeight="1">
      <c r="B71" s="37" t="s">
        <v>48</v>
      </c>
    </row>
    <row r="72" spans="2:9" ht="27" customHeight="1"/>
    <row r="73" spans="2:9" ht="25.5" customHeight="1" thickBot="1">
      <c r="B73" s="2" t="s">
        <v>114</v>
      </c>
    </row>
    <row r="74" spans="2:9" ht="24" customHeight="1">
      <c r="B74" s="58" t="s">
        <v>75</v>
      </c>
      <c r="C74" s="59" t="s">
        <v>76</v>
      </c>
      <c r="D74" s="60"/>
      <c r="E74" s="60"/>
      <c r="F74" s="60"/>
      <c r="G74" s="60"/>
      <c r="H74" s="60"/>
      <c r="I74" s="61"/>
    </row>
    <row r="75" spans="2:9" ht="24" customHeight="1">
      <c r="B75" s="62" t="s">
        <v>77</v>
      </c>
      <c r="C75" s="63" t="s">
        <v>235</v>
      </c>
      <c r="D75" s="64"/>
      <c r="E75" s="63"/>
      <c r="F75" s="63"/>
      <c r="G75" s="64"/>
      <c r="H75" s="64"/>
      <c r="I75" s="65"/>
    </row>
    <row r="76" spans="2:9" ht="24" customHeight="1">
      <c r="B76" s="66"/>
      <c r="C76" s="79" t="s">
        <v>236</v>
      </c>
      <c r="D76" s="68"/>
      <c r="E76" s="67"/>
      <c r="F76" s="67"/>
      <c r="G76" s="68"/>
      <c r="H76" s="68"/>
      <c r="I76" s="69"/>
    </row>
    <row r="77" spans="2:9" ht="24" customHeight="1">
      <c r="B77" s="66"/>
      <c r="C77" s="67" t="s">
        <v>84</v>
      </c>
      <c r="D77" s="68"/>
      <c r="E77" s="67"/>
      <c r="F77" s="67"/>
      <c r="G77" s="68"/>
      <c r="H77" s="68"/>
      <c r="I77" s="69"/>
    </row>
    <row r="78" spans="2:9" ht="24" customHeight="1">
      <c r="B78" s="66"/>
      <c r="C78" s="67" t="s">
        <v>78</v>
      </c>
      <c r="D78" s="68"/>
      <c r="E78" s="67"/>
      <c r="F78" s="67"/>
      <c r="G78" s="68"/>
      <c r="H78" s="68"/>
      <c r="I78" s="69"/>
    </row>
    <row r="79" spans="2:9" ht="24" customHeight="1">
      <c r="B79" s="66"/>
      <c r="C79" s="67" t="s">
        <v>79</v>
      </c>
      <c r="D79" s="68"/>
      <c r="E79" s="67"/>
      <c r="F79" s="67"/>
      <c r="G79" s="68"/>
      <c r="H79" s="68"/>
      <c r="I79" s="69"/>
    </row>
    <row r="80" spans="2:9" ht="24" customHeight="1">
      <c r="B80" s="70"/>
      <c r="C80" s="71" t="s">
        <v>216</v>
      </c>
      <c r="D80" s="72"/>
      <c r="E80" s="71"/>
      <c r="F80" s="71"/>
      <c r="G80" s="72"/>
      <c r="H80" s="72"/>
      <c r="I80" s="73"/>
    </row>
    <row r="81" spans="1:17" ht="24" customHeight="1">
      <c r="B81" s="816" t="s">
        <v>80</v>
      </c>
      <c r="C81" s="746" t="s">
        <v>81</v>
      </c>
      <c r="D81" s="747"/>
      <c r="E81" s="747"/>
      <c r="F81" s="747"/>
      <c r="G81" s="747"/>
      <c r="H81" s="747"/>
      <c r="I81" s="748"/>
    </row>
    <row r="82" spans="1:17" ht="24" customHeight="1">
      <c r="B82" s="817"/>
      <c r="C82" s="749"/>
      <c r="D82" s="750"/>
      <c r="E82" s="750"/>
      <c r="F82" s="750"/>
      <c r="G82" s="750"/>
      <c r="H82" s="750"/>
      <c r="I82" s="751"/>
    </row>
    <row r="83" spans="1:17" ht="24" customHeight="1">
      <c r="B83" s="817"/>
      <c r="C83" s="67" t="s">
        <v>83</v>
      </c>
      <c r="D83" s="78"/>
      <c r="E83" s="78"/>
      <c r="F83" s="78"/>
      <c r="G83" s="78"/>
      <c r="H83" s="81"/>
      <c r="I83" s="82"/>
    </row>
    <row r="84" spans="1:17" ht="24" customHeight="1" thickBot="1">
      <c r="B84" s="74"/>
      <c r="C84" s="75" t="s">
        <v>82</v>
      </c>
      <c r="D84" s="76"/>
      <c r="E84" s="75"/>
      <c r="F84" s="75"/>
      <c r="G84" s="76"/>
      <c r="H84" s="76"/>
      <c r="I84" s="77"/>
    </row>
    <row r="85" spans="1:17">
      <c r="B85" s="24"/>
      <c r="C85" s="24"/>
      <c r="D85" s="24"/>
      <c r="E85" s="24"/>
      <c r="F85" s="24"/>
    </row>
    <row r="86" spans="1:17">
      <c r="B86" s="24"/>
      <c r="C86" s="24"/>
      <c r="D86" s="24"/>
      <c r="E86" s="24"/>
      <c r="F86" s="24"/>
    </row>
    <row r="87" spans="1:17" hidden="1">
      <c r="A87" s="214"/>
      <c r="B87" s="215" t="s">
        <v>210</v>
      </c>
      <c r="C87" s="213"/>
      <c r="D87" s="213"/>
      <c r="E87" s="215" t="s">
        <v>211</v>
      </c>
      <c r="F87" s="213"/>
      <c r="G87" s="215" t="s">
        <v>211</v>
      </c>
      <c r="H87" s="213"/>
      <c r="I87" s="215" t="s">
        <v>211</v>
      </c>
      <c r="J87" s="213"/>
      <c r="K87" s="215" t="s">
        <v>211</v>
      </c>
      <c r="L87" s="213"/>
      <c r="M87" s="215" t="s">
        <v>211</v>
      </c>
      <c r="N87" s="213"/>
      <c r="O87" s="215" t="s">
        <v>211</v>
      </c>
      <c r="P87" s="213"/>
      <c r="Q87" s="215"/>
    </row>
    <row r="88" spans="1:17" hidden="1">
      <c r="A88" s="214"/>
      <c r="B88" s="24" t="s">
        <v>190</v>
      </c>
      <c r="C88" s="24"/>
      <c r="D88" s="24"/>
      <c r="E88" s="24"/>
      <c r="F88" s="24"/>
      <c r="H88" s="202" t="s">
        <v>213</v>
      </c>
      <c r="J88" s="254" t="s">
        <v>234</v>
      </c>
      <c r="K88" s="198" t="s">
        <v>18</v>
      </c>
    </row>
    <row r="89" spans="1:17" hidden="1">
      <c r="A89" s="214"/>
      <c r="B89" s="201" t="s">
        <v>191</v>
      </c>
      <c r="C89" s="24"/>
      <c r="D89" s="24"/>
      <c r="E89" s="24"/>
      <c r="F89" s="24"/>
      <c r="H89" s="202">
        <v>89</v>
      </c>
      <c r="I89" s="216" t="s">
        <v>193</v>
      </c>
      <c r="J89" s="244" t="s">
        <v>218</v>
      </c>
      <c r="K89" s="230" t="str">
        <f>IF(B6="","",IF($E$11&gt;70%,"",IF($E$11&lt;=70%,K105,"")))</f>
        <v/>
      </c>
      <c r="L89" s="231"/>
      <c r="M89" s="231"/>
      <c r="N89" s="231"/>
      <c r="O89" s="231"/>
      <c r="P89" s="231"/>
      <c r="Q89" s="232"/>
    </row>
    <row r="90" spans="1:17" hidden="1">
      <c r="A90" s="214"/>
      <c r="B90" s="3" t="s">
        <v>192</v>
      </c>
      <c r="H90" s="202">
        <v>90</v>
      </c>
      <c r="I90" s="236" t="s">
        <v>194</v>
      </c>
      <c r="J90" s="245" t="s">
        <v>219</v>
      </c>
      <c r="K90" s="238" t="str">
        <f>IF(B8="","",IF($E$11&gt;70%,"",K106))</f>
        <v/>
      </c>
      <c r="L90" s="239"/>
      <c r="M90" s="239"/>
      <c r="N90" s="239"/>
      <c r="O90" s="239"/>
      <c r="P90" s="239"/>
      <c r="Q90" s="240"/>
    </row>
    <row r="91" spans="1:17" hidden="1">
      <c r="A91" s="214"/>
      <c r="H91" s="202">
        <v>91</v>
      </c>
      <c r="I91" s="236" t="s">
        <v>195</v>
      </c>
      <c r="J91" s="245" t="s">
        <v>220</v>
      </c>
      <c r="K91" s="238" t="str">
        <f>IF(B9="","",IF($E$11&gt;70%,"",K107))</f>
        <v/>
      </c>
      <c r="L91" s="239"/>
      <c r="M91" s="239"/>
      <c r="N91" s="239"/>
      <c r="O91" s="239"/>
      <c r="P91" s="239"/>
      <c r="Q91" s="240"/>
    </row>
    <row r="92" spans="1:17" hidden="1">
      <c r="A92" s="214"/>
      <c r="H92" s="202">
        <v>92</v>
      </c>
      <c r="I92" s="236" t="s">
        <v>201</v>
      </c>
      <c r="J92" s="245" t="s">
        <v>221</v>
      </c>
      <c r="K92" s="238" t="str">
        <f>IF(D10="","",IF($E$11&gt;70%,"",K108))</f>
        <v/>
      </c>
      <c r="L92" s="239"/>
      <c r="M92" s="239"/>
      <c r="N92" s="239"/>
      <c r="O92" s="239"/>
      <c r="P92" s="239"/>
      <c r="Q92" s="240"/>
    </row>
    <row r="93" spans="1:17" hidden="1">
      <c r="A93" s="214"/>
      <c r="H93" s="202">
        <v>93</v>
      </c>
      <c r="I93" s="236" t="s">
        <v>202</v>
      </c>
      <c r="J93" s="245" t="s">
        <v>222</v>
      </c>
      <c r="K93" s="238" t="str">
        <f>IF(E11="","",IF($E$11&gt;70%,K104,K109))</f>
        <v/>
      </c>
      <c r="L93" s="239"/>
      <c r="M93" s="239"/>
      <c r="N93" s="239"/>
      <c r="O93" s="239"/>
      <c r="P93" s="239"/>
      <c r="Q93" s="240"/>
    </row>
    <row r="94" spans="1:17" hidden="1">
      <c r="A94" s="214"/>
      <c r="H94" s="202">
        <v>94</v>
      </c>
      <c r="I94" s="236" t="s">
        <v>208</v>
      </c>
      <c r="J94" s="245" t="s">
        <v>223</v>
      </c>
      <c r="K94" s="238" t="str">
        <f>IF($E$11="","",IF($E$11&gt;70%,"",IF($E$11&gt;50%,"",K110)))</f>
        <v/>
      </c>
      <c r="L94" s="239"/>
      <c r="M94" s="239"/>
      <c r="N94" s="239"/>
      <c r="O94" s="239"/>
      <c r="P94" s="239"/>
      <c r="Q94" s="240"/>
    </row>
    <row r="95" spans="1:17" hidden="1">
      <c r="A95" s="214"/>
      <c r="D95" s="200"/>
      <c r="H95" s="202">
        <v>95</v>
      </c>
      <c r="I95" s="221" t="s">
        <v>209</v>
      </c>
      <c r="J95" s="41" t="s">
        <v>224</v>
      </c>
      <c r="K95" s="233" t="str">
        <f>IF($E$11="","",IF($E$11&gt;70%,"",IF($E$11&gt;50%,K110,"")))</f>
        <v/>
      </c>
      <c r="L95" s="234"/>
      <c r="M95" s="234"/>
      <c r="N95" s="234"/>
      <c r="O95" s="234"/>
      <c r="P95" s="234"/>
      <c r="Q95" s="235"/>
    </row>
    <row r="96" spans="1:17" hidden="1">
      <c r="A96" s="214"/>
      <c r="D96" s="200"/>
      <c r="H96" s="202">
        <v>96</v>
      </c>
      <c r="I96" s="216" t="s">
        <v>435</v>
      </c>
      <c r="J96" s="244" t="s">
        <v>429</v>
      </c>
      <c r="K96" s="230" t="str">
        <f>IF($E$11="","",IF($E$11&gt;70%,"□",IF($E$11&gt;50%,"□","☑")))</f>
        <v/>
      </c>
      <c r="L96" s="231"/>
      <c r="M96" s="231"/>
      <c r="N96" s="231"/>
      <c r="O96" s="231"/>
      <c r="P96" s="231"/>
      <c r="Q96" s="232"/>
    </row>
    <row r="97" spans="1:17" hidden="1">
      <c r="A97" s="214"/>
      <c r="D97" s="200"/>
      <c r="H97" s="202">
        <v>97</v>
      </c>
      <c r="I97" s="221" t="s">
        <v>436</v>
      </c>
      <c r="J97" s="41" t="s">
        <v>430</v>
      </c>
      <c r="K97" s="233" t="str">
        <f>IF($E$11="","",IF($E$11&gt;70%,"□",IF($E$11&gt;50%,"☑","□")))</f>
        <v/>
      </c>
      <c r="L97" s="234"/>
      <c r="M97" s="234"/>
      <c r="N97" s="234"/>
      <c r="O97" s="234"/>
      <c r="P97" s="234"/>
      <c r="Q97" s="235"/>
    </row>
    <row r="98" spans="1:17" hidden="1">
      <c r="A98" s="214"/>
      <c r="H98" s="202">
        <v>98</v>
      </c>
      <c r="I98" s="225"/>
      <c r="J98" s="246"/>
      <c r="K98" s="220"/>
      <c r="L98" s="21"/>
      <c r="M98" s="21"/>
    </row>
    <row r="99" spans="1:17" ht="37.15" hidden="1" customHeight="1">
      <c r="A99" s="214"/>
      <c r="H99" s="202">
        <v>99</v>
      </c>
      <c r="I99" s="216" t="s">
        <v>230</v>
      </c>
      <c r="J99" s="244" t="s">
        <v>247</v>
      </c>
      <c r="K99" s="756" t="str">
        <f>IF(E11="","",IF($E$11&gt;70%,"",IF(B17="",K114,IF(B17="有",K113,""))))</f>
        <v/>
      </c>
      <c r="L99" s="756"/>
      <c r="M99" s="756"/>
      <c r="N99" s="756"/>
      <c r="O99" s="756"/>
      <c r="P99" s="756"/>
      <c r="Q99" s="757"/>
    </row>
    <row r="100" spans="1:17" ht="32.450000000000003" hidden="1" customHeight="1">
      <c r="A100" s="214"/>
      <c r="H100" s="202">
        <v>100</v>
      </c>
      <c r="I100" s="298" t="s">
        <v>437</v>
      </c>
      <c r="J100" s="299" t="s">
        <v>225</v>
      </c>
      <c r="K100" s="768" t="str">
        <f>IF(E11="","",IF($E$11&gt;70%,"",IF(B17="",K115,IF(B17="有",K116,""))))</f>
        <v/>
      </c>
      <c r="L100" s="768"/>
      <c r="M100" s="768"/>
      <c r="N100" s="768"/>
      <c r="O100" s="768"/>
      <c r="P100" s="768"/>
      <c r="Q100" s="769"/>
    </row>
    <row r="101" spans="1:17" ht="32.450000000000003" hidden="1" customHeight="1">
      <c r="A101" s="214"/>
      <c r="H101" s="202">
        <v>101</v>
      </c>
      <c r="I101" s="236" t="s">
        <v>438</v>
      </c>
      <c r="J101" s="245" t="s">
        <v>226</v>
      </c>
      <c r="K101" s="770" t="str">
        <f>IF(E11="","",IF($E$11&gt;70%,"",IF(B18="",K115,IF(B18="有",K117,""))))</f>
        <v/>
      </c>
      <c r="L101" s="770"/>
      <c r="M101" s="770"/>
      <c r="N101" s="770"/>
      <c r="O101" s="770"/>
      <c r="P101" s="770"/>
      <c r="Q101" s="771"/>
    </row>
    <row r="102" spans="1:17" hidden="1">
      <c r="A102" s="214"/>
      <c r="H102" s="202">
        <v>102</v>
      </c>
      <c r="I102" s="221" t="s">
        <v>439</v>
      </c>
      <c r="J102" s="41" t="s">
        <v>232</v>
      </c>
      <c r="K102" s="241" t="str">
        <f>IF(E11="","",IF($E$11&gt;70%,"",K118))</f>
        <v/>
      </c>
      <c r="L102" s="242"/>
      <c r="M102" s="242"/>
      <c r="N102" s="242"/>
      <c r="O102" s="242"/>
      <c r="P102" s="242"/>
      <c r="Q102" s="243"/>
    </row>
    <row r="103" spans="1:17" hidden="1">
      <c r="A103" s="214"/>
      <c r="H103" s="202">
        <v>103</v>
      </c>
      <c r="J103" s="247"/>
    </row>
    <row r="104" spans="1:17" hidden="1">
      <c r="A104" s="214"/>
      <c r="H104" s="202">
        <v>104</v>
      </c>
      <c r="I104" s="250" t="s">
        <v>196</v>
      </c>
      <c r="J104" s="244"/>
      <c r="K104" s="218" t="s">
        <v>217</v>
      </c>
      <c r="L104" s="217"/>
      <c r="M104" s="217"/>
      <c r="N104" s="217"/>
      <c r="O104" s="217"/>
      <c r="P104" s="217"/>
      <c r="Q104" s="219"/>
    </row>
    <row r="105" spans="1:17" hidden="1">
      <c r="A105" s="214"/>
      <c r="H105" s="202">
        <v>105</v>
      </c>
      <c r="I105" s="251" t="s">
        <v>227</v>
      </c>
      <c r="J105" s="245"/>
      <c r="K105" s="248" t="s">
        <v>200</v>
      </c>
      <c r="L105" s="237"/>
      <c r="M105" s="237"/>
      <c r="N105" s="237"/>
      <c r="O105" s="237"/>
      <c r="P105" s="237"/>
      <c r="Q105" s="249"/>
    </row>
    <row r="106" spans="1:17" hidden="1">
      <c r="A106" s="214"/>
      <c r="H106" s="202">
        <v>106</v>
      </c>
      <c r="I106" s="251" t="s">
        <v>197</v>
      </c>
      <c r="J106" s="245"/>
      <c r="K106" s="248" t="s">
        <v>198</v>
      </c>
      <c r="L106" s="237"/>
      <c r="M106" s="237"/>
      <c r="N106" s="237"/>
      <c r="O106" s="237"/>
      <c r="P106" s="237"/>
      <c r="Q106" s="249"/>
    </row>
    <row r="107" spans="1:17" hidden="1">
      <c r="A107" s="214"/>
      <c r="H107" s="202">
        <v>107</v>
      </c>
      <c r="I107" s="251" t="s">
        <v>203</v>
      </c>
      <c r="J107" s="245"/>
      <c r="K107" s="248" t="s">
        <v>199</v>
      </c>
      <c r="L107" s="237"/>
      <c r="M107" s="237"/>
      <c r="N107" s="237"/>
      <c r="O107" s="237"/>
      <c r="P107" s="237"/>
      <c r="Q107" s="249"/>
    </row>
    <row r="108" spans="1:17" hidden="1">
      <c r="A108" s="214"/>
      <c r="H108" s="202">
        <v>108</v>
      </c>
      <c r="I108" s="251" t="s">
        <v>204</v>
      </c>
      <c r="J108" s="245"/>
      <c r="K108" s="248" t="s">
        <v>205</v>
      </c>
      <c r="L108" s="237"/>
      <c r="M108" s="237"/>
      <c r="N108" s="237"/>
      <c r="O108" s="237"/>
      <c r="P108" s="237"/>
      <c r="Q108" s="249"/>
    </row>
    <row r="109" spans="1:17" hidden="1">
      <c r="A109" s="214"/>
      <c r="H109" s="202">
        <v>109</v>
      </c>
      <c r="I109" s="251" t="s">
        <v>207</v>
      </c>
      <c r="J109" s="245"/>
      <c r="K109" s="248" t="s">
        <v>206</v>
      </c>
      <c r="L109" s="237"/>
      <c r="M109" s="237"/>
      <c r="N109" s="237"/>
      <c r="O109" s="237"/>
      <c r="P109" s="237"/>
      <c r="Q109" s="249"/>
    </row>
    <row r="110" spans="1:17" hidden="1">
      <c r="A110" s="214"/>
      <c r="H110" s="202">
        <v>110</v>
      </c>
      <c r="I110" s="252" t="s">
        <v>228</v>
      </c>
      <c r="J110" s="41"/>
      <c r="K110" s="223" t="s">
        <v>302</v>
      </c>
      <c r="L110" s="222"/>
      <c r="M110" s="222"/>
      <c r="N110" s="222"/>
      <c r="O110" s="222"/>
      <c r="P110" s="222"/>
      <c r="Q110" s="224"/>
    </row>
    <row r="111" spans="1:17" hidden="1">
      <c r="A111" s="214"/>
      <c r="H111" s="202">
        <v>111</v>
      </c>
      <c r="I111" s="251" t="s">
        <v>413</v>
      </c>
      <c r="J111" s="246"/>
      <c r="K111" s="487" t="s">
        <v>136</v>
      </c>
      <c r="L111" s="21"/>
      <c r="M111" s="21"/>
      <c r="N111" s="21"/>
      <c r="O111" s="21"/>
      <c r="P111" s="21"/>
      <c r="Q111" s="496"/>
    </row>
    <row r="112" spans="1:17" hidden="1">
      <c r="A112" s="214"/>
      <c r="H112" s="202">
        <v>112</v>
      </c>
      <c r="I112" s="252" t="s">
        <v>231</v>
      </c>
      <c r="J112" s="246"/>
      <c r="K112" s="487" t="s">
        <v>434</v>
      </c>
      <c r="L112" s="21"/>
      <c r="M112" s="21"/>
      <c r="N112" s="21"/>
      <c r="O112" s="21"/>
      <c r="P112" s="21"/>
      <c r="Q112" s="496"/>
    </row>
    <row r="113" spans="1:17" hidden="1">
      <c r="A113" s="214"/>
      <c r="H113" s="202">
        <v>113</v>
      </c>
      <c r="I113" s="300" t="s">
        <v>431</v>
      </c>
      <c r="J113" s="244"/>
      <c r="K113" s="440" t="s">
        <v>538</v>
      </c>
      <c r="L113" s="217"/>
      <c r="M113" s="217"/>
      <c r="N113" s="217"/>
      <c r="O113" s="217"/>
      <c r="P113" s="217"/>
      <c r="Q113" s="219"/>
    </row>
    <row r="114" spans="1:17" ht="37.15" hidden="1" customHeight="1">
      <c r="A114" s="214"/>
      <c r="H114" s="202">
        <v>114</v>
      </c>
      <c r="I114" s="251" t="s">
        <v>432</v>
      </c>
      <c r="J114" s="245"/>
      <c r="K114" s="752" t="s">
        <v>416</v>
      </c>
      <c r="L114" s="752"/>
      <c r="M114" s="752"/>
      <c r="N114" s="752"/>
      <c r="O114" s="752"/>
      <c r="P114" s="752"/>
      <c r="Q114" s="755"/>
    </row>
    <row r="115" spans="1:17" ht="37.15" hidden="1" customHeight="1">
      <c r="A115" s="214"/>
      <c r="H115" s="202">
        <v>115</v>
      </c>
      <c r="I115" s="251" t="s">
        <v>414</v>
      </c>
      <c r="J115" s="245"/>
      <c r="K115" s="752" t="s">
        <v>425</v>
      </c>
      <c r="L115" s="753"/>
      <c r="M115" s="753"/>
      <c r="N115" s="753"/>
      <c r="O115" s="753"/>
      <c r="P115" s="753"/>
      <c r="Q115" s="754"/>
    </row>
    <row r="116" spans="1:17" ht="38.450000000000003" hidden="1" customHeight="1">
      <c r="A116" s="214"/>
      <c r="H116" s="202">
        <v>116</v>
      </c>
      <c r="I116" s="251" t="s">
        <v>433</v>
      </c>
      <c r="J116" s="245"/>
      <c r="K116" s="736" t="s">
        <v>532</v>
      </c>
      <c r="L116" s="736"/>
      <c r="M116" s="736"/>
      <c r="N116" s="736"/>
      <c r="O116" s="736"/>
      <c r="P116" s="736"/>
      <c r="Q116" s="737"/>
    </row>
    <row r="117" spans="1:17" ht="38.450000000000003" hidden="1" customHeight="1">
      <c r="A117" s="214"/>
      <c r="H117" s="202">
        <v>117</v>
      </c>
      <c r="I117" s="251" t="s">
        <v>535</v>
      </c>
      <c r="J117" s="245"/>
      <c r="K117" s="736" t="s">
        <v>537</v>
      </c>
      <c r="L117" s="736"/>
      <c r="M117" s="736"/>
      <c r="N117" s="736"/>
      <c r="O117" s="736"/>
      <c r="P117" s="736"/>
      <c r="Q117" s="737"/>
    </row>
    <row r="118" spans="1:17" hidden="1">
      <c r="A118" s="214"/>
      <c r="H118" s="202">
        <v>118</v>
      </c>
      <c r="I118" s="251" t="s">
        <v>536</v>
      </c>
      <c r="J118" s="41"/>
      <c r="K118" s="223" t="s">
        <v>233</v>
      </c>
      <c r="L118" s="222"/>
      <c r="M118" s="222"/>
      <c r="N118" s="222"/>
      <c r="O118" s="222"/>
      <c r="P118" s="222"/>
      <c r="Q118" s="224"/>
    </row>
    <row r="119" spans="1:17" hidden="1">
      <c r="A119" s="214"/>
      <c r="H119" s="202"/>
      <c r="I119" s="253"/>
      <c r="J119" s="21"/>
      <c r="K119" s="220"/>
      <c r="L119" s="21"/>
      <c r="M119" s="21"/>
      <c r="N119" s="21"/>
      <c r="O119" s="21"/>
      <c r="P119" s="21"/>
      <c r="Q119" s="21"/>
    </row>
    <row r="120" spans="1:17" hidden="1">
      <c r="A120" s="214"/>
      <c r="B120" s="215" t="s">
        <v>212</v>
      </c>
      <c r="C120" s="213"/>
      <c r="D120" s="213"/>
      <c r="E120" s="215" t="s">
        <v>211</v>
      </c>
      <c r="F120" s="213"/>
      <c r="G120" s="215" t="s">
        <v>211</v>
      </c>
      <c r="H120" s="213"/>
      <c r="I120" s="215" t="s">
        <v>211</v>
      </c>
      <c r="J120" s="213"/>
      <c r="K120" s="215" t="s">
        <v>211</v>
      </c>
      <c r="L120" s="213"/>
      <c r="M120" s="215" t="s">
        <v>211</v>
      </c>
      <c r="N120" s="213"/>
      <c r="O120" s="215" t="s">
        <v>211</v>
      </c>
      <c r="P120" s="213"/>
      <c r="Q120" s="215"/>
    </row>
  </sheetData>
  <sheetProtection algorithmName="SHA-512" hashValue="nzhGAZ6tss0MNsDAYj4QdLfmuf7MWcsqU8phD8c1/see8n70vDd3ioy9/MDPDQBfHgFcWDdaRc6219e2cYGT0A==" saltValue="PlL7cIZEEtXO26o2DPArcQ==" spinCount="100000" sheet="1" objects="1" scenarios="1"/>
  <mergeCells count="99">
    <mergeCell ref="K11:Q11"/>
    <mergeCell ref="K19:Q19"/>
    <mergeCell ref="K17:Q17"/>
    <mergeCell ref="K18:Q18"/>
    <mergeCell ref="K15:Q15"/>
    <mergeCell ref="B81:B83"/>
    <mergeCell ref="C66:D66"/>
    <mergeCell ref="E66:E67"/>
    <mergeCell ref="F66:F67"/>
    <mergeCell ref="G66:G67"/>
    <mergeCell ref="C67:D67"/>
    <mergeCell ref="B1:I1"/>
    <mergeCell ref="B23:I24"/>
    <mergeCell ref="B25:I26"/>
    <mergeCell ref="B27:I28"/>
    <mergeCell ref="B29:I30"/>
    <mergeCell ref="B6:E6"/>
    <mergeCell ref="D2:I2"/>
    <mergeCell ref="D16:E16"/>
    <mergeCell ref="F16:H16"/>
    <mergeCell ref="B10:C10"/>
    <mergeCell ref="B11:D11"/>
    <mergeCell ref="F11:H11"/>
    <mergeCell ref="B16:C16"/>
    <mergeCell ref="F5:H5"/>
    <mergeCell ref="B8:C8"/>
    <mergeCell ref="B9:C9"/>
    <mergeCell ref="C65:D65"/>
    <mergeCell ref="C62:D62"/>
    <mergeCell ref="E62:E63"/>
    <mergeCell ref="F62:F63"/>
    <mergeCell ref="G62:G63"/>
    <mergeCell ref="C63:D63"/>
    <mergeCell ref="C64:D64"/>
    <mergeCell ref="E64:E65"/>
    <mergeCell ref="C60:D60"/>
    <mergeCell ref="E60:E61"/>
    <mergeCell ref="F60:F61"/>
    <mergeCell ref="G60:G61"/>
    <mergeCell ref="H60:H61"/>
    <mergeCell ref="C61:D61"/>
    <mergeCell ref="C58:D58"/>
    <mergeCell ref="E58:E59"/>
    <mergeCell ref="F58:F59"/>
    <mergeCell ref="G58:G59"/>
    <mergeCell ref="H58:H59"/>
    <mergeCell ref="C59:D59"/>
    <mergeCell ref="C56:D56"/>
    <mergeCell ref="E56:E57"/>
    <mergeCell ref="F56:F57"/>
    <mergeCell ref="G56:G57"/>
    <mergeCell ref="H56:H57"/>
    <mergeCell ref="C57:D57"/>
    <mergeCell ref="C54:D54"/>
    <mergeCell ref="E54:E55"/>
    <mergeCell ref="F54:F55"/>
    <mergeCell ref="G54:G55"/>
    <mergeCell ref="H54:H55"/>
    <mergeCell ref="C55:D55"/>
    <mergeCell ref="H52:H53"/>
    <mergeCell ref="C53:D53"/>
    <mergeCell ref="E50:E51"/>
    <mergeCell ref="F50:F51"/>
    <mergeCell ref="G50:G51"/>
    <mergeCell ref="H50:H51"/>
    <mergeCell ref="C50:D50"/>
    <mergeCell ref="C51:D51"/>
    <mergeCell ref="B2:C2"/>
    <mergeCell ref="B7:E7"/>
    <mergeCell ref="F7:H7"/>
    <mergeCell ref="K116:Q116"/>
    <mergeCell ref="K100:Q100"/>
    <mergeCell ref="K101:Q101"/>
    <mergeCell ref="F48:H48"/>
    <mergeCell ref="E48:E49"/>
    <mergeCell ref="D17:E17"/>
    <mergeCell ref="B46:D47"/>
    <mergeCell ref="B48:D49"/>
    <mergeCell ref="B33:I34"/>
    <mergeCell ref="B17:C17"/>
    <mergeCell ref="B18:C18"/>
    <mergeCell ref="D18:E18"/>
    <mergeCell ref="C52:D52"/>
    <mergeCell ref="K117:Q117"/>
    <mergeCell ref="G3:I4"/>
    <mergeCell ref="F6:H6"/>
    <mergeCell ref="F64:F65"/>
    <mergeCell ref="G64:G65"/>
    <mergeCell ref="H64:H65"/>
    <mergeCell ref="H62:H63"/>
    <mergeCell ref="C81:I82"/>
    <mergeCell ref="H66:H67"/>
    <mergeCell ref="K115:Q115"/>
    <mergeCell ref="K114:Q114"/>
    <mergeCell ref="K99:Q99"/>
    <mergeCell ref="K12:Q12"/>
    <mergeCell ref="E52:E53"/>
    <mergeCell ref="F52:F53"/>
    <mergeCell ref="G52:G53"/>
  </mergeCells>
  <phoneticPr fontId="1"/>
  <conditionalFormatting sqref="B12">
    <cfRule type="containsText" dxfId="77" priority="32" operator="containsText" text="☑□">
      <formula>NOT(ISERROR(SEARCH("☑□",B12)))</formula>
    </cfRule>
    <cfRule type="containsText" dxfId="76" priority="33" operator="containsText" text="☑□">
      <formula>NOT(ISERROR(SEARCH("☑□",B12)))</formula>
    </cfRule>
  </conditionalFormatting>
  <pageMargins left="0.39370078740157483" right="0.19685039370078741" top="0.15748031496062992" bottom="0.35433070866141736" header="0.31496062992125984" footer="0.19685039370078741"/>
  <pageSetup paperSize="9" scale="75" orientation="portrait" r:id="rId1"/>
  <headerFooter>
    <oddFooter>&amp;C&amp;P&amp;R③申告書転記表</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82E6EB61-764A-4CDD-BD2E-FE908F56CA67}">
            <xm:f>NOT(ISERROR(SEARCH($K$112,B12)))</xm:f>
            <xm:f>$K$112</xm:f>
            <x14:dxf>
              <font>
                <color rgb="FF9C0006"/>
              </font>
            </x14:dxf>
          </x14:cfRule>
          <xm:sqref>B12</xm:sqref>
        </x14:conditionalFormatting>
        <x14:conditionalFormatting xmlns:xm="http://schemas.microsoft.com/office/excel/2006/main">
          <x14:cfRule type="containsText" priority="59" operator="containsText" id="{B8031A09-6D38-40AD-92F9-D25FB8CBB69F}">
            <xm:f>NOT(ISERROR(SEARCH(①売上高入力!#REF!,D2)))</xm:f>
            <xm:f>①売上高入力!#REF!</xm:f>
            <x14:dxf>
              <font>
                <color rgb="FF9C0006"/>
              </font>
            </x14:dxf>
          </x14:cfRule>
          <xm:sqref>D2:I2</xm:sqref>
        </x14:conditionalFormatting>
        <x14:conditionalFormatting xmlns:xm="http://schemas.microsoft.com/office/excel/2006/main">
          <x14:cfRule type="containsText" priority="29" operator="containsText" id="{F58427F2-972E-453F-90C8-D444C60792A9}">
            <xm:f>NOT(ISERROR(SEARCH($K$106,K8)))</xm:f>
            <xm:f>$K$106</xm:f>
            <x14:dxf>
              <font>
                <color rgb="FF9C0006"/>
              </font>
            </x14:dxf>
          </x14:cfRule>
          <xm:sqref>K8</xm:sqref>
        </x14:conditionalFormatting>
        <x14:conditionalFormatting xmlns:xm="http://schemas.microsoft.com/office/excel/2006/main">
          <x14:cfRule type="containsText" priority="28" operator="containsText" id="{1A9FC063-7A46-4641-9108-2361B0AA53D1}">
            <xm:f>NOT(ISERROR(SEARCH($K$105,K6)))</xm:f>
            <xm:f>$K$105</xm:f>
            <x14:dxf>
              <font>
                <color rgb="FF9C0006"/>
              </font>
            </x14:dxf>
          </x14:cfRule>
          <xm:sqref>K6</xm:sqref>
        </x14:conditionalFormatting>
        <x14:conditionalFormatting xmlns:xm="http://schemas.microsoft.com/office/excel/2006/main">
          <x14:cfRule type="containsText" priority="27" operator="containsText" id="{530FBA36-CEEA-457C-AEC4-9D59430FD2A0}">
            <xm:f>NOT(ISERROR(SEARCH($K$107,K9)))</xm:f>
            <xm:f>$K$107</xm:f>
            <x14:dxf>
              <font>
                <color rgb="FF9C0006"/>
              </font>
            </x14:dxf>
          </x14:cfRule>
          <xm:sqref>K9</xm:sqref>
        </x14:conditionalFormatting>
        <x14:conditionalFormatting xmlns:xm="http://schemas.microsoft.com/office/excel/2006/main">
          <x14:cfRule type="containsText" priority="26" operator="containsText" id="{6F6AB3B1-B766-45B0-83AE-D08FA15EE0BD}">
            <xm:f>NOT(ISERROR(SEARCH($K$108,K10)))</xm:f>
            <xm:f>$K$108</xm:f>
            <x14:dxf>
              <font>
                <color rgb="FF9C0006"/>
              </font>
            </x14:dxf>
          </x14:cfRule>
          <xm:sqref>K10</xm:sqref>
        </x14:conditionalFormatting>
        <x14:conditionalFormatting xmlns:xm="http://schemas.microsoft.com/office/excel/2006/main">
          <x14:cfRule type="containsText" priority="22" operator="containsText" id="{4BE21B41-E541-4B1C-8FBA-73FF7C9F48C0}">
            <xm:f>NOT(ISERROR(SEARCH($K$110,K13)))</xm:f>
            <xm:f>$K$110</xm:f>
            <x14:dxf>
              <font>
                <color rgb="FF9C0006"/>
              </font>
            </x14:dxf>
          </x14:cfRule>
          <xm:sqref>K13</xm:sqref>
        </x14:conditionalFormatting>
        <x14:conditionalFormatting xmlns:xm="http://schemas.microsoft.com/office/excel/2006/main">
          <x14:cfRule type="containsText" priority="16" operator="containsText" id="{E6B85EED-82C5-4BEF-8C11-325B5D315965}">
            <xm:f>NOT(ISERROR(SEARCH($K$116,K17)))</xm:f>
            <xm:f>$K$116</xm:f>
            <x14:dxf>
              <font>
                <b/>
                <i val="0"/>
                <color rgb="FF002060"/>
              </font>
            </x14:dxf>
          </x14:cfRule>
          <x14:cfRule type="containsText" priority="20" operator="containsText" id="{526693F6-4671-4B08-85FC-AAD701FC8922}">
            <xm:f>NOT(ISERROR(SEARCH($K$115,K17)))</xm:f>
            <xm:f>$K$115</xm:f>
            <x14:dxf>
              <font>
                <color rgb="FF9C0006"/>
              </font>
            </x14:dxf>
          </x14:cfRule>
          <xm:sqref>K17:Q17</xm:sqref>
        </x14:conditionalFormatting>
        <x14:conditionalFormatting xmlns:xm="http://schemas.microsoft.com/office/excel/2006/main">
          <x14:cfRule type="containsText" priority="17" operator="containsText" id="{275125DB-AF1F-4433-86A3-F5512AF32F16}">
            <xm:f>NOT(ISERROR(SEARCH($K$116,K18)))</xm:f>
            <xm:f>$K$116</xm:f>
            <x14:dxf>
              <font>
                <b/>
                <i val="0"/>
                <color rgb="FF002060"/>
              </font>
            </x14:dxf>
          </x14:cfRule>
          <x14:cfRule type="containsText" priority="18" operator="containsText" id="{86A85DF3-DFDD-48DA-9512-60320F742299}">
            <xm:f>NOT(ISERROR(SEARCH($K$115,K18)))</xm:f>
            <xm:f>$K$115</xm:f>
            <x14:dxf>
              <font>
                <color rgb="FF9C0006"/>
              </font>
            </x14:dxf>
          </x14:cfRule>
          <x14:cfRule type="containsText" priority="1" operator="containsText" id="{B4D2739F-A035-4737-9EFE-1C9AF9CC892D}">
            <xm:f>NOT(ISERROR(SEARCH($K$117,K18)))</xm:f>
            <xm:f>$K$117</xm:f>
            <x14:dxf>
              <font>
                <b/>
                <i val="0"/>
                <color rgb="FF002060"/>
              </font>
            </x14:dxf>
          </x14:cfRule>
          <xm:sqref>K18:Q18</xm:sqref>
        </x14:conditionalFormatting>
        <x14:conditionalFormatting xmlns:xm="http://schemas.microsoft.com/office/excel/2006/main">
          <x14:cfRule type="containsText" priority="14" operator="containsText" id="{11A5F4F3-BAB2-4FEE-A580-D28DAA565B57}">
            <xm:f>NOT(ISERROR(SEARCH($K$110,K12)))</xm:f>
            <xm:f>$K$110</xm:f>
            <x14:dxf>
              <font>
                <color rgb="FF9C0006"/>
              </font>
            </x14:dxf>
          </x14:cfRule>
          <xm:sqref>K12:Q12</xm:sqref>
        </x14:conditionalFormatting>
        <x14:conditionalFormatting xmlns:xm="http://schemas.microsoft.com/office/excel/2006/main">
          <x14:cfRule type="containsText" priority="12" operator="containsText" id="{1BBC1DA3-15D2-4257-8D7A-4325781528BD}">
            <xm:f>NOT(ISERROR(SEARCH($K$109,K11)))</xm:f>
            <xm:f>$K$109</xm:f>
            <x14:dxf>
              <font>
                <color rgb="FF9C0006"/>
              </font>
            </x14:dxf>
          </x14:cfRule>
          <x14:cfRule type="containsText" priority="13" operator="containsText" id="{EE023134-4CC2-4BA2-BE47-E90C116A0C9A}">
            <xm:f>NOT(ISERROR(SEARCH($K$104,K11)))</xm:f>
            <xm:f>$K$104</xm:f>
            <x14:dxf>
              <font>
                <color rgb="FF9C0006"/>
              </font>
              <fill>
                <patternFill>
                  <bgColor rgb="FFFFC7CE"/>
                </patternFill>
              </fill>
            </x14:dxf>
          </x14:cfRule>
          <xm:sqref>K11</xm:sqref>
        </x14:conditionalFormatting>
        <x14:conditionalFormatting xmlns:xm="http://schemas.microsoft.com/office/excel/2006/main">
          <x14:cfRule type="containsText" priority="11" operator="containsText" id="{E4BBB0F1-1F10-40FA-9716-D7E03BBE7E6A}">
            <xm:f>NOT(ISERROR(SEARCH($K$118,K19)))</xm:f>
            <xm:f>$K$118</xm:f>
            <x14:dxf>
              <font>
                <color rgb="FF9C0006"/>
              </font>
              <fill>
                <patternFill>
                  <bgColor theme="9" tint="0.59996337778862885"/>
                </patternFill>
              </fill>
            </x14:dxf>
          </x14:cfRule>
          <xm:sqref>K19</xm:sqref>
        </x14:conditionalFormatting>
        <x14:conditionalFormatting xmlns:xm="http://schemas.microsoft.com/office/excel/2006/main">
          <x14:cfRule type="containsText" priority="10" operator="containsText" id="{64A431E1-C799-4C74-B02D-A7B270825CDC}">
            <xm:f>NOT(ISERROR(SEARCH($K$114,K16)))</xm:f>
            <xm:f>$K$114</xm:f>
            <x14:dxf>
              <font>
                <color rgb="FF9C0006"/>
              </font>
              <fill>
                <patternFill>
                  <bgColor rgb="FFFFC7CE"/>
                </patternFill>
              </fill>
            </x14:dxf>
          </x14:cfRule>
          <xm:sqref>K16:Q16</xm:sqref>
        </x14:conditionalFormatting>
        <x14:conditionalFormatting xmlns:xm="http://schemas.microsoft.com/office/excel/2006/main">
          <x14:cfRule type="containsText" priority="7" operator="containsText" id="{98661EF8-AC35-43CF-924A-5E2977B55040}">
            <xm:f>NOT(ISERROR(SEARCH($K$114,K15)))</xm:f>
            <xm:f>$K$114</xm:f>
            <x14:dxf>
              <font>
                <b/>
                <i val="0"/>
                <color rgb="FF002060"/>
              </font>
            </x14:dxf>
          </x14:cfRule>
          <x14:cfRule type="containsText" priority="8" operator="containsText" id="{3E27A39E-42FA-45BD-8B68-2265E9140270}">
            <xm:f>NOT(ISERROR(SEARCH($K$113,K15)))</xm:f>
            <xm:f>$K$113</xm:f>
            <x14:dxf>
              <font>
                <color rgb="FF9C0006"/>
              </font>
            </x14:dxf>
          </x14:cfRule>
          <xm:sqref>K15:Q15</xm:sqref>
        </x14:conditionalFormatting>
        <x14:conditionalFormatting xmlns:xm="http://schemas.microsoft.com/office/excel/2006/main">
          <x14:cfRule type="containsText" priority="4" operator="containsText" id="{E47D9574-9706-45A6-B702-3B9C0A41C266}">
            <xm:f>NOT(ISERROR(SEARCH($B$90,B17)))</xm:f>
            <xm:f>$B$90</xm:f>
            <x14:dxf>
              <font>
                <b/>
                <i val="0"/>
                <color rgb="FFC00000"/>
              </font>
            </x14:dxf>
          </x14:cfRule>
          <x14:cfRule type="containsText" priority="5" operator="containsText" id="{3FE065E7-D8DD-4E48-B010-6F0A8068831C}">
            <xm:f>NOT(ISERROR(SEARCH($B$89,B17)))</xm:f>
            <xm:f>$B$89</xm:f>
            <x14:dxf>
              <font>
                <b/>
                <i val="0"/>
                <color rgb="FF9C0006"/>
              </font>
            </x14:dxf>
          </x14:cfRule>
          <xm:sqref>B17:C17</xm:sqref>
        </x14:conditionalFormatting>
        <x14:conditionalFormatting xmlns:xm="http://schemas.microsoft.com/office/excel/2006/main">
          <x14:cfRule type="containsText" priority="2" operator="containsText" id="{7E57023F-1240-4403-A107-CB8DA150ED9D}">
            <xm:f>NOT(ISERROR(SEARCH($B$90,B18)))</xm:f>
            <xm:f>$B$90</xm:f>
            <x14:dxf>
              <font>
                <b/>
                <i val="0"/>
                <color rgb="FFC00000"/>
              </font>
            </x14:dxf>
          </x14:cfRule>
          <x14:cfRule type="containsText" priority="3" operator="containsText" id="{DEA1D809-68DD-411B-BE36-C2D1B7D3FA53}">
            <xm:f>NOT(ISERROR(SEARCH($B$89,B18)))</xm:f>
            <xm:f>$B$89</xm:f>
            <x14:dxf>
              <font>
                <b/>
                <i val="0"/>
                <color rgb="FFC00000"/>
              </font>
            </x14:dxf>
          </x14:cfRule>
          <xm:sqref>B18:C18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AED66-265B-4827-9505-9703123BB37A}">
  <sheetPr codeName="Sheet3">
    <tabColor rgb="FF002060"/>
  </sheetPr>
  <dimension ref="B1:AV192"/>
  <sheetViews>
    <sheetView showGridLines="0" tabSelected="1" zoomScale="98" zoomScaleNormal="98" workbookViewId="0">
      <pane xSplit="23" ySplit="1" topLeftCell="X2" activePane="bottomRight" state="frozen"/>
      <selection pane="topRight" activeCell="X1" sqref="X1"/>
      <selection pane="bottomLeft" activeCell="A2" sqref="A2"/>
      <selection pane="bottomRight" activeCell="D5" sqref="D5:G5"/>
    </sheetView>
  </sheetViews>
  <sheetFormatPr defaultColWidth="3.875" defaultRowHeight="14.25"/>
  <cols>
    <col min="1" max="1" width="0.625" style="119" customWidth="1"/>
    <col min="2" max="3" width="4.25" style="119" customWidth="1"/>
    <col min="4" max="4" width="4" style="119" customWidth="1"/>
    <col min="5" max="12" width="3.875" style="119"/>
    <col min="13" max="13" width="4.25" style="119" customWidth="1"/>
    <col min="14" max="14" width="4.375" style="119" bestFit="1" customWidth="1"/>
    <col min="15" max="16" width="4.25" style="119" bestFit="1" customWidth="1"/>
    <col min="17" max="17" width="4" style="119" customWidth="1"/>
    <col min="18" max="23" width="3.875" style="119"/>
    <col min="24" max="24" width="3.25" style="119" customWidth="1"/>
    <col min="25" max="25" width="6.5" style="119" customWidth="1"/>
    <col min="26" max="40" width="3.875" style="119"/>
    <col min="41" max="41" width="4.25" style="119" customWidth="1"/>
    <col min="42" max="43" width="3.875" style="119"/>
    <col min="44" max="44" width="4.75" style="119" customWidth="1"/>
    <col min="45" max="16384" width="3.875" style="119"/>
  </cols>
  <sheetData>
    <row r="1" spans="2:48" s="118" customFormat="1" ht="28.5" customHeight="1" thickBot="1">
      <c r="B1" s="657" t="s">
        <v>165</v>
      </c>
      <c r="C1" s="657"/>
      <c r="D1" s="657"/>
      <c r="E1" s="657"/>
      <c r="F1" s="657"/>
      <c r="G1" s="657"/>
      <c r="H1" s="657"/>
      <c r="I1" s="657"/>
      <c r="J1" s="657"/>
      <c r="K1" s="657"/>
      <c r="L1" s="657"/>
      <c r="M1" s="657"/>
      <c r="N1" s="657"/>
      <c r="O1" s="657"/>
      <c r="P1" s="878" t="s">
        <v>126</v>
      </c>
      <c r="Q1" s="879"/>
      <c r="R1" s="412"/>
      <c r="S1" s="413" t="s">
        <v>127</v>
      </c>
      <c r="T1" s="411"/>
      <c r="U1" s="413" t="s">
        <v>128</v>
      </c>
      <c r="V1" s="411"/>
      <c r="W1" s="414" t="s">
        <v>129</v>
      </c>
      <c r="Y1" s="871" t="str">
        <f>Y70</f>
        <v>☜  「申告書」の提出日をプルダウン入力してください。 （または印刷後に記入）</v>
      </c>
      <c r="Z1" s="871"/>
      <c r="AA1" s="871"/>
      <c r="AB1" s="871"/>
      <c r="AC1" s="871"/>
      <c r="AD1" s="871"/>
      <c r="AE1" s="871"/>
      <c r="AF1" s="871"/>
      <c r="AG1" s="871"/>
      <c r="AH1" s="871"/>
      <c r="AI1" s="871"/>
      <c r="AJ1" s="871"/>
      <c r="AK1" s="871"/>
      <c r="AL1" s="871"/>
      <c r="AM1" s="871"/>
      <c r="AN1" s="871"/>
      <c r="AO1" s="871"/>
      <c r="AP1" s="871"/>
      <c r="AQ1" s="871"/>
      <c r="AR1" s="871"/>
      <c r="AS1" s="187"/>
    </row>
    <row r="2" spans="2:48" s="118" customFormat="1" ht="17.45" customHeight="1">
      <c r="B2" s="872" t="s">
        <v>124</v>
      </c>
      <c r="C2" s="872"/>
      <c r="D2" s="872" t="s">
        <v>125</v>
      </c>
      <c r="E2" s="872"/>
      <c r="F2" s="872"/>
      <c r="G2" s="872"/>
      <c r="H2" s="872"/>
      <c r="I2" s="872"/>
      <c r="J2" s="872"/>
      <c r="K2" s="872"/>
      <c r="L2" s="872"/>
      <c r="M2" s="872"/>
      <c r="N2" s="872"/>
      <c r="O2" s="872"/>
      <c r="P2" s="872"/>
      <c r="Q2" s="872"/>
      <c r="R2" s="872"/>
      <c r="S2" s="872"/>
      <c r="T2" s="872"/>
      <c r="U2" s="872"/>
      <c r="V2" s="872"/>
      <c r="W2" s="872"/>
      <c r="Y2" s="119"/>
      <c r="Z2" s="119"/>
      <c r="AA2" s="119"/>
      <c r="AB2" s="119"/>
      <c r="AC2" s="119"/>
      <c r="AD2" s="119"/>
      <c r="AE2" s="119"/>
      <c r="AF2" s="119"/>
      <c r="AG2" s="119"/>
      <c r="AH2" s="119"/>
    </row>
    <row r="3" spans="2:48" s="154" customFormat="1" ht="4.1500000000000004" customHeight="1" thickBot="1">
      <c r="G3" s="873"/>
      <c r="H3" s="873"/>
      <c r="I3" s="873"/>
      <c r="J3" s="873"/>
      <c r="K3" s="873"/>
      <c r="L3" s="873"/>
      <c r="M3" s="873"/>
      <c r="N3" s="873"/>
      <c r="O3" s="873"/>
      <c r="P3" s="873"/>
      <c r="Q3" s="873"/>
      <c r="R3" s="873"/>
      <c r="S3" s="873"/>
      <c r="T3" s="873"/>
      <c r="U3" s="873"/>
      <c r="V3" s="873"/>
      <c r="W3" s="873"/>
      <c r="Y3" s="119"/>
      <c r="Z3" s="119"/>
      <c r="AA3" s="119"/>
      <c r="AB3" s="119"/>
      <c r="AC3" s="119"/>
      <c r="AD3" s="119"/>
      <c r="AE3" s="119"/>
      <c r="AF3" s="119"/>
      <c r="AG3" s="119"/>
      <c r="AH3" s="119"/>
    </row>
    <row r="4" spans="2:48" ht="30" customHeight="1" thickBot="1">
      <c r="B4" s="880" t="s">
        <v>7</v>
      </c>
      <c r="C4" s="881"/>
      <c r="D4" s="881"/>
      <c r="E4" s="882"/>
      <c r="F4" s="883"/>
      <c r="G4" s="883"/>
      <c r="H4" s="883"/>
      <c r="I4" s="883"/>
      <c r="J4" s="883"/>
      <c r="K4" s="883"/>
      <c r="L4" s="883"/>
      <c r="M4" s="883"/>
      <c r="N4" s="883"/>
      <c r="O4" s="883"/>
      <c r="P4" s="883"/>
      <c r="Q4" s="883"/>
      <c r="R4" s="883"/>
      <c r="S4" s="883"/>
      <c r="T4" s="883"/>
      <c r="U4" s="883"/>
      <c r="V4" s="883"/>
      <c r="W4" s="884"/>
      <c r="Y4" s="874" t="str">
        <f>Y71</f>
        <v>☜  「事業所名」を入力してください。 （または印刷後に記入）</v>
      </c>
      <c r="Z4" s="874"/>
      <c r="AA4" s="874"/>
      <c r="AB4" s="874"/>
      <c r="AC4" s="874"/>
      <c r="AD4" s="874"/>
      <c r="AE4" s="874"/>
      <c r="AF4" s="874"/>
      <c r="AG4" s="874"/>
      <c r="AH4" s="874"/>
      <c r="AI4" s="874"/>
      <c r="AJ4" s="874"/>
      <c r="AK4" s="874"/>
      <c r="AL4" s="874"/>
      <c r="AM4" s="874"/>
      <c r="AN4" s="874"/>
      <c r="AO4" s="874"/>
      <c r="AP4" s="874"/>
      <c r="AQ4" s="874"/>
      <c r="AR4" s="874"/>
      <c r="AS4" s="187"/>
    </row>
    <row r="5" spans="2:48" ht="8.25" customHeight="1" thickBot="1">
      <c r="B5" s="875"/>
      <c r="C5" s="875"/>
      <c r="D5" s="876"/>
      <c r="E5" s="876"/>
      <c r="F5" s="876"/>
      <c r="G5" s="876"/>
      <c r="H5" s="885"/>
      <c r="I5" s="885"/>
      <c r="J5" s="885"/>
      <c r="K5" s="885"/>
      <c r="L5" s="885"/>
      <c r="M5" s="885"/>
      <c r="N5" s="885"/>
      <c r="O5" s="885"/>
      <c r="P5" s="885"/>
      <c r="Q5" s="885"/>
      <c r="R5" s="877"/>
      <c r="S5" s="877"/>
      <c r="T5" s="877"/>
      <c r="U5" s="877"/>
      <c r="V5" s="877"/>
      <c r="W5" s="877"/>
    </row>
    <row r="6" spans="2:48" ht="20.25" customHeight="1" thickBot="1">
      <c r="B6" s="937" t="s">
        <v>142</v>
      </c>
      <c r="C6" s="938"/>
      <c r="D6" s="886"/>
      <c r="E6" s="887"/>
      <c r="F6" s="887"/>
      <c r="G6" s="939"/>
      <c r="H6" s="408"/>
      <c r="I6" s="408"/>
      <c r="J6" s="408"/>
      <c r="K6" s="886"/>
      <c r="L6" s="887"/>
      <c r="M6" s="887"/>
      <c r="N6" s="939"/>
      <c r="O6" s="409"/>
      <c r="P6" s="409"/>
      <c r="Q6" s="409"/>
      <c r="R6" s="886"/>
      <c r="S6" s="887"/>
      <c r="T6" s="887"/>
      <c r="U6" s="887"/>
      <c r="V6" s="887"/>
      <c r="W6" s="888"/>
      <c r="Y6" s="871" t="str">
        <f>Y72</f>
        <v>☜ 担当者、固定電話、携帯電話の各欄を入力 してください。（または印刷後に記入）</v>
      </c>
      <c r="Z6" s="871"/>
      <c r="AA6" s="871"/>
      <c r="AB6" s="871"/>
      <c r="AC6" s="871"/>
      <c r="AD6" s="871"/>
      <c r="AE6" s="871"/>
      <c r="AF6" s="871"/>
      <c r="AG6" s="871"/>
      <c r="AH6" s="871"/>
      <c r="AI6" s="871"/>
      <c r="AJ6" s="871"/>
      <c r="AK6" s="871"/>
      <c r="AL6" s="871"/>
      <c r="AM6" s="871"/>
      <c r="AN6" s="871"/>
      <c r="AO6" s="871"/>
      <c r="AP6" s="871"/>
      <c r="AQ6" s="871"/>
      <c r="AR6" s="871"/>
      <c r="AS6" s="419"/>
      <c r="AT6" s="121"/>
      <c r="AU6" s="121"/>
    </row>
    <row r="7" spans="2:48" ht="13.9" customHeight="1">
      <c r="B7" s="877"/>
      <c r="C7" s="877"/>
      <c r="D7" s="877"/>
      <c r="E7" s="877"/>
      <c r="F7" s="877"/>
      <c r="G7" s="877"/>
      <c r="H7" s="410" t="s">
        <v>354</v>
      </c>
      <c r="I7" s="397"/>
      <c r="J7" s="397"/>
      <c r="K7" s="397"/>
      <c r="L7" s="397"/>
      <c r="M7" s="397"/>
      <c r="N7" s="397"/>
      <c r="O7" s="397"/>
      <c r="P7" s="397"/>
      <c r="Q7" s="397"/>
      <c r="R7" s="397"/>
      <c r="S7" s="397"/>
      <c r="T7" s="397"/>
      <c r="U7" s="397"/>
      <c r="V7" s="397"/>
      <c r="W7" s="397"/>
      <c r="AS7" s="121"/>
      <c r="AT7" s="121"/>
      <c r="AU7" s="121"/>
    </row>
    <row r="8" spans="2:48" s="356" customFormat="1" ht="7.9" customHeight="1" thickBot="1">
      <c r="B8" s="909"/>
      <c r="C8" s="909"/>
      <c r="D8" s="909"/>
      <c r="E8" s="909"/>
      <c r="F8" s="909"/>
      <c r="G8" s="909"/>
      <c r="H8" s="909"/>
      <c r="I8" s="909"/>
      <c r="J8" s="909"/>
      <c r="K8" s="909"/>
      <c r="L8" s="909"/>
      <c r="M8" s="909"/>
      <c r="N8" s="909"/>
      <c r="O8" s="909"/>
      <c r="P8" s="909"/>
      <c r="Q8" s="909"/>
      <c r="R8" s="909"/>
      <c r="S8" s="909"/>
      <c r="T8" s="909"/>
      <c r="U8" s="909"/>
      <c r="V8" s="909"/>
      <c r="W8" s="909"/>
      <c r="AS8" s="121"/>
      <c r="AT8" s="121"/>
      <c r="AU8" s="121"/>
    </row>
    <row r="9" spans="2:48" ht="37.9" customHeight="1" thickBot="1">
      <c r="B9" s="919" t="s">
        <v>380</v>
      </c>
      <c r="C9" s="920"/>
      <c r="D9" s="920"/>
      <c r="E9" s="920"/>
      <c r="F9" s="920"/>
      <c r="G9" s="920"/>
      <c r="H9" s="920"/>
      <c r="I9" s="920"/>
      <c r="J9" s="920"/>
      <c r="K9" s="920"/>
      <c r="L9" s="920"/>
      <c r="M9" s="920"/>
      <c r="N9" s="920"/>
      <c r="O9" s="920"/>
      <c r="P9" s="920"/>
      <c r="Q9" s="920"/>
      <c r="R9" s="920"/>
      <c r="S9" s="920"/>
      <c r="T9" s="920"/>
      <c r="U9" s="920"/>
      <c r="V9" s="920"/>
      <c r="W9" s="921"/>
      <c r="Y9" s="549" t="s">
        <v>488</v>
      </c>
      <c r="Z9" s="538"/>
      <c r="AA9" s="538"/>
      <c r="AB9" s="538"/>
      <c r="AC9" s="538"/>
      <c r="AD9" s="538"/>
      <c r="AE9" s="538"/>
      <c r="AF9" s="538"/>
      <c r="AG9" s="538"/>
      <c r="AH9" s="538"/>
      <c r="AI9" s="538"/>
      <c r="AJ9" s="538"/>
      <c r="AK9" s="538"/>
      <c r="AL9" s="538"/>
      <c r="AM9" s="538"/>
      <c r="AN9" s="538"/>
      <c r="AO9" s="538"/>
      <c r="AP9" s="538"/>
      <c r="AQ9" s="538"/>
      <c r="AR9" s="538"/>
      <c r="AS9" s="121"/>
      <c r="AT9" s="121"/>
      <c r="AU9" s="121"/>
    </row>
    <row r="10" spans="2:48" ht="23.45" customHeight="1">
      <c r="B10" s="922" t="s">
        <v>480</v>
      </c>
      <c r="C10" s="923"/>
      <c r="D10" s="923"/>
      <c r="E10" s="923"/>
      <c r="F10" s="923"/>
      <c r="G10" s="923"/>
      <c r="H10" s="923"/>
      <c r="I10" s="923"/>
      <c r="J10" s="923"/>
      <c r="K10" s="923"/>
      <c r="L10" s="923"/>
      <c r="M10" s="923"/>
      <c r="N10" s="923"/>
      <c r="O10" s="923"/>
      <c r="P10" s="923"/>
      <c r="Q10" s="923"/>
      <c r="R10" s="923"/>
      <c r="S10" s="923"/>
      <c r="T10" s="923"/>
      <c r="U10" s="923"/>
      <c r="V10" s="923"/>
      <c r="W10" s="924"/>
      <c r="Y10" s="120"/>
      <c r="Z10" s="120"/>
      <c r="AA10" s="120"/>
      <c r="AB10" s="120"/>
      <c r="AC10" s="120"/>
      <c r="AD10" s="120"/>
      <c r="AE10" s="120"/>
      <c r="AF10" s="120"/>
      <c r="AG10" s="120"/>
      <c r="AH10" s="120"/>
      <c r="AI10" s="120"/>
      <c r="AJ10" s="120"/>
      <c r="AK10" s="120"/>
      <c r="AL10" s="120"/>
      <c r="AM10" s="120"/>
      <c r="AN10" s="120"/>
      <c r="AO10" s="120"/>
      <c r="AP10" s="120"/>
      <c r="AQ10" s="120"/>
      <c r="AR10" s="120"/>
      <c r="AS10" s="121"/>
      <c r="AT10" s="121"/>
      <c r="AU10" s="121"/>
      <c r="AV10" s="356"/>
    </row>
    <row r="11" spans="2:48" s="356" customFormat="1" ht="23.45" customHeight="1" thickBot="1">
      <c r="B11" s="532"/>
      <c r="C11" s="535" t="s">
        <v>483</v>
      </c>
      <c r="D11" s="533"/>
      <c r="E11" s="533"/>
      <c r="F11" s="533"/>
      <c r="G11" s="533"/>
      <c r="H11" s="533"/>
      <c r="I11" s="533"/>
      <c r="J11" s="533"/>
      <c r="K11" s="533"/>
      <c r="L11" s="533"/>
      <c r="M11" s="533"/>
      <c r="N11" s="533"/>
      <c r="O11" s="533"/>
      <c r="P11" s="533"/>
      <c r="Q11" s="533"/>
      <c r="R11" s="533"/>
      <c r="S11" s="533"/>
      <c r="T11" s="533"/>
      <c r="U11" s="533"/>
      <c r="V11" s="533"/>
      <c r="W11" s="534"/>
      <c r="Y11" s="193" t="str">
        <f>Y73</f>
        <v>☜  申告書に記載された「3.誓約事項」を確認してください。事実に相違ないことを誓約しますか？</v>
      </c>
      <c r="Z11" s="193"/>
      <c r="AA11" s="193"/>
      <c r="AB11" s="193"/>
      <c r="AC11" s="193"/>
      <c r="AD11" s="193"/>
      <c r="AE11" s="193"/>
      <c r="AF11" s="193"/>
      <c r="AG11" s="193"/>
      <c r="AH11" s="193"/>
      <c r="AI11" s="193"/>
      <c r="AJ11" s="193"/>
      <c r="AK11" s="193"/>
      <c r="AL11" s="193"/>
      <c r="AM11" s="193"/>
      <c r="AN11" s="193"/>
      <c r="AO11" s="193"/>
      <c r="AP11" s="193"/>
      <c r="AQ11" s="193"/>
      <c r="AR11" s="193"/>
      <c r="AS11" s="121"/>
      <c r="AT11" s="121"/>
      <c r="AU11" s="121"/>
    </row>
    <row r="12" spans="2:48" ht="26.25" customHeight="1">
      <c r="B12" s="925" t="s">
        <v>481</v>
      </c>
      <c r="C12" s="926"/>
      <c r="D12" s="926"/>
      <c r="E12" s="926"/>
      <c r="F12" s="926"/>
      <c r="G12" s="926"/>
      <c r="H12" s="926"/>
      <c r="I12" s="926"/>
      <c r="J12" s="926"/>
      <c r="K12" s="926"/>
      <c r="L12" s="926"/>
      <c r="M12" s="926"/>
      <c r="N12" s="926"/>
      <c r="O12" s="926"/>
      <c r="P12" s="926"/>
      <c r="Q12" s="926"/>
      <c r="R12" s="926"/>
      <c r="S12" s="926"/>
      <c r="T12" s="926"/>
      <c r="U12" s="926"/>
      <c r="V12" s="926"/>
      <c r="W12" s="927"/>
      <c r="Y12" s="121"/>
      <c r="Z12" s="121"/>
      <c r="AA12" s="121"/>
      <c r="AB12" s="121"/>
      <c r="AC12" s="121"/>
      <c r="AD12" s="121"/>
      <c r="AE12" s="121"/>
      <c r="AF12" s="121"/>
      <c r="AG12" s="121"/>
      <c r="AH12" s="121"/>
      <c r="AI12" s="121"/>
      <c r="AJ12" s="121"/>
      <c r="AK12" s="121"/>
      <c r="AL12" s="121"/>
      <c r="AM12" s="121"/>
      <c r="AN12" s="121"/>
      <c r="AO12" s="121"/>
      <c r="AP12" s="121"/>
      <c r="AQ12" s="121"/>
      <c r="AR12" s="356"/>
      <c r="AS12" s="121"/>
      <c r="AT12" s="121"/>
      <c r="AU12" s="121"/>
      <c r="AV12" s="356"/>
    </row>
    <row r="13" spans="2:48" ht="19.899999999999999" customHeight="1">
      <c r="B13" s="935" t="s">
        <v>130</v>
      </c>
      <c r="C13" s="819"/>
      <c r="D13" s="819"/>
      <c r="E13" s="819"/>
      <c r="F13" s="819"/>
      <c r="G13" s="819"/>
      <c r="H13" s="819"/>
      <c r="I13" s="819"/>
      <c r="J13" s="819"/>
      <c r="K13" s="819"/>
      <c r="L13" s="936"/>
      <c r="M13" s="819" t="s">
        <v>131</v>
      </c>
      <c r="N13" s="819"/>
      <c r="O13" s="819"/>
      <c r="P13" s="819"/>
      <c r="Q13" s="819"/>
      <c r="R13" s="819"/>
      <c r="S13" s="819"/>
      <c r="T13" s="819"/>
      <c r="U13" s="819"/>
      <c r="V13" s="819"/>
      <c r="W13" s="820"/>
      <c r="Y13" s="529"/>
      <c r="Z13" s="529"/>
      <c r="AA13" s="529"/>
      <c r="AB13" s="529"/>
      <c r="AC13" s="529"/>
      <c r="AD13" s="529"/>
      <c r="AE13" s="529"/>
      <c r="AF13" s="529"/>
      <c r="AG13" s="529"/>
      <c r="AH13" s="529"/>
      <c r="AI13" s="529"/>
      <c r="AJ13" s="529"/>
      <c r="AK13" s="529"/>
      <c r="AL13" s="529"/>
      <c r="AM13" s="529"/>
      <c r="AN13" s="529"/>
      <c r="AO13" s="529"/>
      <c r="AP13" s="529"/>
      <c r="AQ13" s="529"/>
      <c r="AR13" s="529"/>
      <c r="AS13" s="400"/>
      <c r="AT13" s="400"/>
      <c r="AU13" s="400"/>
    </row>
    <row r="14" spans="2:48" ht="24" customHeight="1">
      <c r="B14" s="906"/>
      <c r="C14" s="892" t="s">
        <v>304</v>
      </c>
      <c r="D14" s="893"/>
      <c r="E14" s="893"/>
      <c r="F14" s="893"/>
      <c r="G14" s="893"/>
      <c r="H14" s="893"/>
      <c r="I14" s="893"/>
      <c r="J14" s="893"/>
      <c r="K14" s="893"/>
      <c r="L14" s="894"/>
      <c r="M14" s="518"/>
      <c r="N14" s="821" t="s">
        <v>305</v>
      </c>
      <c r="O14" s="821"/>
      <c r="P14" s="821"/>
      <c r="Q14" s="821"/>
      <c r="R14" s="821"/>
      <c r="S14" s="821"/>
      <c r="T14" s="821"/>
      <c r="U14" s="821"/>
      <c r="V14" s="821"/>
      <c r="W14" s="822"/>
      <c r="Y14" s="529"/>
      <c r="Z14" s="529"/>
      <c r="AA14" s="529"/>
      <c r="AB14" s="529"/>
      <c r="AC14" s="529"/>
      <c r="AD14" s="529"/>
      <c r="AE14" s="529"/>
      <c r="AF14" s="529"/>
      <c r="AG14" s="529"/>
      <c r="AH14" s="529"/>
      <c r="AI14" s="529"/>
      <c r="AJ14" s="529"/>
      <c r="AK14" s="529"/>
      <c r="AL14" s="529"/>
      <c r="AM14" s="529"/>
      <c r="AN14" s="529"/>
      <c r="AO14" s="529"/>
      <c r="AP14" s="529"/>
      <c r="AQ14" s="529"/>
      <c r="AR14" s="529"/>
      <c r="AS14" s="400"/>
      <c r="AT14" s="400"/>
      <c r="AU14" s="400"/>
    </row>
    <row r="15" spans="2:48" ht="34.15" customHeight="1">
      <c r="B15" s="907"/>
      <c r="C15" s="895"/>
      <c r="D15" s="896"/>
      <c r="E15" s="896"/>
      <c r="F15" s="896"/>
      <c r="G15" s="896"/>
      <c r="H15" s="896"/>
      <c r="I15" s="896"/>
      <c r="J15" s="896"/>
      <c r="K15" s="896"/>
      <c r="L15" s="897"/>
      <c r="M15" s="519"/>
      <c r="N15" s="823" t="s">
        <v>514</v>
      </c>
      <c r="O15" s="823"/>
      <c r="P15" s="823"/>
      <c r="Q15" s="823"/>
      <c r="R15" s="823"/>
      <c r="S15" s="823"/>
      <c r="T15" s="823"/>
      <c r="U15" s="823"/>
      <c r="V15" s="823"/>
      <c r="W15" s="824"/>
      <c r="Y15" s="818" t="str">
        <f>Y74</f>
        <v>☜ 該当するチェックボックスを一つ選び、「ＯＮ＝✓」にしてください。</v>
      </c>
      <c r="Z15" s="818"/>
      <c r="AA15" s="818"/>
      <c r="AB15" s="818"/>
      <c r="AC15" s="818"/>
      <c r="AD15" s="818"/>
      <c r="AE15" s="818"/>
      <c r="AF15" s="818"/>
      <c r="AG15" s="818"/>
      <c r="AH15" s="818"/>
      <c r="AI15" s="818"/>
      <c r="AJ15" s="818"/>
      <c r="AK15" s="818"/>
      <c r="AL15" s="818"/>
      <c r="AM15" s="818"/>
      <c r="AN15" s="818"/>
      <c r="AO15" s="818"/>
      <c r="AP15" s="818"/>
      <c r="AQ15" s="818"/>
      <c r="AR15" s="400"/>
      <c r="AS15" s="400"/>
      <c r="AT15" s="400"/>
      <c r="AU15" s="400"/>
    </row>
    <row r="16" spans="2:48" ht="24" customHeight="1" thickBot="1">
      <c r="B16" s="908"/>
      <c r="C16" s="898"/>
      <c r="D16" s="899"/>
      <c r="E16" s="899"/>
      <c r="F16" s="899"/>
      <c r="G16" s="899"/>
      <c r="H16" s="899"/>
      <c r="I16" s="899"/>
      <c r="J16" s="899"/>
      <c r="K16" s="899"/>
      <c r="L16" s="900"/>
      <c r="M16" s="520"/>
      <c r="N16" s="928" t="s">
        <v>306</v>
      </c>
      <c r="O16" s="928"/>
      <c r="P16" s="928"/>
      <c r="Q16" s="928"/>
      <c r="R16" s="928"/>
      <c r="S16" s="928"/>
      <c r="T16" s="928"/>
      <c r="U16" s="928"/>
      <c r="V16" s="928"/>
      <c r="W16" s="929"/>
      <c r="Y16" s="392"/>
      <c r="Z16" s="392"/>
      <c r="AA16" s="392"/>
      <c r="AB16" s="392"/>
      <c r="AC16" s="392"/>
      <c r="AD16" s="392"/>
      <c r="AE16" s="392"/>
      <c r="AF16" s="392"/>
      <c r="AG16" s="392"/>
      <c r="AH16" s="392"/>
      <c r="AI16" s="392"/>
      <c r="AJ16" s="392"/>
      <c r="AK16" s="392"/>
      <c r="AL16" s="392"/>
      <c r="AM16" s="392"/>
      <c r="AN16" s="392"/>
      <c r="AO16" s="392"/>
      <c r="AP16" s="392"/>
      <c r="AQ16" s="392"/>
      <c r="AR16" s="392"/>
      <c r="AS16" s="400"/>
      <c r="AT16" s="400"/>
      <c r="AU16" s="400"/>
    </row>
    <row r="17" spans="2:47" ht="26.25" customHeight="1">
      <c r="B17" s="402" t="s">
        <v>482</v>
      </c>
      <c r="C17" s="403"/>
      <c r="D17" s="403"/>
      <c r="E17" s="403"/>
      <c r="F17" s="420" t="s">
        <v>370</v>
      </c>
      <c r="G17" s="405"/>
      <c r="H17" s="405"/>
      <c r="I17" s="405"/>
      <c r="J17" s="403"/>
      <c r="K17" s="403"/>
      <c r="L17" s="403"/>
      <c r="M17" s="403"/>
      <c r="N17" s="403"/>
      <c r="O17" s="403"/>
      <c r="P17" s="403"/>
      <c r="Q17" s="403"/>
      <c r="R17" s="403"/>
      <c r="S17" s="403"/>
      <c r="T17" s="403"/>
      <c r="U17" s="403"/>
      <c r="V17" s="403"/>
      <c r="W17" s="404"/>
      <c r="Y17" s="537"/>
      <c r="Z17" s="537"/>
      <c r="AA17" s="537"/>
      <c r="AB17" s="537"/>
      <c r="AC17" s="537"/>
      <c r="AD17" s="537"/>
      <c r="AE17" s="537"/>
      <c r="AF17" s="537"/>
      <c r="AG17" s="537"/>
      <c r="AH17" s="537"/>
      <c r="AI17" s="537"/>
      <c r="AJ17" s="537"/>
      <c r="AK17" s="537"/>
      <c r="AL17" s="537"/>
      <c r="AM17" s="537"/>
      <c r="AN17" s="537"/>
      <c r="AO17" s="537"/>
      <c r="AP17" s="537"/>
      <c r="AQ17" s="537"/>
      <c r="AR17" s="537"/>
      <c r="AS17" s="400"/>
      <c r="AT17" s="400"/>
      <c r="AU17" s="400"/>
    </row>
    <row r="18" spans="2:47" ht="24" customHeight="1">
      <c r="B18" s="930" t="s">
        <v>320</v>
      </c>
      <c r="C18" s="398"/>
      <c r="D18" s="121" t="s">
        <v>282</v>
      </c>
      <c r="E18" s="121"/>
      <c r="F18" s="121"/>
      <c r="G18" s="121"/>
      <c r="H18" s="121"/>
      <c r="I18" s="121"/>
      <c r="J18" s="121"/>
      <c r="K18" s="121"/>
      <c r="L18" s="121"/>
      <c r="M18" s="121"/>
      <c r="N18" s="121"/>
      <c r="O18" s="121"/>
      <c r="P18" s="121"/>
      <c r="Q18" s="121"/>
      <c r="R18" s="121"/>
      <c r="S18" s="121"/>
      <c r="T18" s="121"/>
      <c r="U18" s="121"/>
      <c r="V18" s="121"/>
      <c r="W18" s="406"/>
      <c r="Y18" s="818" t="str">
        <f>Y75</f>
        <v>☜  「④申告確認受付票」シートは、全ての入力が終了してから印刷してください。</v>
      </c>
      <c r="Z18" s="818"/>
      <c r="AA18" s="818"/>
      <c r="AB18" s="818"/>
      <c r="AC18" s="818"/>
      <c r="AD18" s="818"/>
      <c r="AE18" s="818"/>
      <c r="AF18" s="818"/>
      <c r="AG18" s="818"/>
      <c r="AH18" s="818"/>
      <c r="AI18" s="818"/>
      <c r="AJ18" s="818"/>
      <c r="AK18" s="818"/>
      <c r="AL18" s="818"/>
      <c r="AM18" s="818"/>
      <c r="AN18" s="818"/>
      <c r="AO18" s="818"/>
      <c r="AP18" s="529"/>
      <c r="AQ18" s="529"/>
      <c r="AR18" s="529"/>
      <c r="AS18" s="400"/>
      <c r="AT18" s="400"/>
      <c r="AU18" s="400"/>
    </row>
    <row r="19" spans="2:47" ht="24" customHeight="1">
      <c r="B19" s="930"/>
      <c r="C19" s="131"/>
      <c r="D19" s="120" t="s">
        <v>281</v>
      </c>
      <c r="E19" s="120"/>
      <c r="F19" s="120"/>
      <c r="G19" s="120"/>
      <c r="H19" s="120"/>
      <c r="I19" s="120"/>
      <c r="J19" s="120"/>
      <c r="K19" s="120"/>
      <c r="L19" s="120"/>
      <c r="M19" s="120"/>
      <c r="N19" s="120"/>
      <c r="O19" s="120"/>
      <c r="P19" s="120"/>
      <c r="Q19" s="120"/>
      <c r="R19" s="120"/>
      <c r="S19" s="120"/>
      <c r="T19" s="120"/>
      <c r="U19" s="120"/>
      <c r="V19" s="120"/>
      <c r="W19" s="122"/>
      <c r="Y19" s="393" t="str">
        <f>Y76</f>
        <v>☜  「① 売上高入力」シートは、印刷しましたか？</v>
      </c>
      <c r="Z19" s="393"/>
      <c r="AA19" s="393"/>
      <c r="AB19" s="393"/>
      <c r="AC19" s="393"/>
      <c r="AD19" s="393"/>
      <c r="AE19" s="393"/>
      <c r="AF19" s="393"/>
      <c r="AG19" s="393"/>
      <c r="AH19" s="393"/>
      <c r="AI19" s="393"/>
      <c r="AJ19" s="393"/>
      <c r="AK19" s="393"/>
      <c r="AL19" s="393"/>
      <c r="AM19" s="393"/>
      <c r="AN19" s="393"/>
      <c r="AO19" s="393"/>
      <c r="AP19" s="393"/>
      <c r="AQ19" s="393"/>
      <c r="AR19" s="393"/>
      <c r="AS19" s="400"/>
      <c r="AT19" s="400"/>
      <c r="AU19" s="400"/>
    </row>
    <row r="20" spans="2:47" ht="21" customHeight="1">
      <c r="B20" s="930"/>
      <c r="C20" s="912" t="s">
        <v>353</v>
      </c>
      <c r="D20" s="913"/>
      <c r="E20" s="913"/>
      <c r="F20" s="913"/>
      <c r="G20" s="124"/>
      <c r="H20" s="124"/>
      <c r="I20" s="124"/>
      <c r="J20" s="124"/>
      <c r="K20" s="124"/>
      <c r="L20" s="124"/>
      <c r="M20" s="124"/>
      <c r="N20" s="124"/>
      <c r="O20" s="124"/>
      <c r="P20" s="124"/>
      <c r="Q20" s="124"/>
      <c r="R20" s="124"/>
      <c r="S20" s="124"/>
      <c r="T20" s="124"/>
      <c r="U20" s="124"/>
      <c r="V20" s="124"/>
      <c r="W20" s="125"/>
      <c r="Y20" s="393"/>
      <c r="Z20" s="393"/>
      <c r="AA20" s="393"/>
      <c r="AB20" s="393"/>
      <c r="AC20" s="393"/>
      <c r="AD20" s="393"/>
      <c r="AE20" s="393"/>
      <c r="AF20" s="393"/>
      <c r="AG20" s="393"/>
      <c r="AH20" s="393"/>
      <c r="AI20" s="393"/>
      <c r="AJ20" s="393"/>
      <c r="AK20" s="393"/>
      <c r="AL20" s="393"/>
      <c r="AM20" s="393"/>
      <c r="AN20" s="393"/>
      <c r="AO20" s="393"/>
      <c r="AP20" s="393"/>
      <c r="AQ20" s="393"/>
      <c r="AR20" s="393"/>
      <c r="AS20" s="400"/>
      <c r="AT20" s="400"/>
      <c r="AU20" s="400"/>
    </row>
    <row r="21" spans="2:47" ht="24" customHeight="1">
      <c r="B21" s="930"/>
      <c r="C21" s="407"/>
      <c r="D21" s="134"/>
      <c r="E21" s="431" t="s">
        <v>283</v>
      </c>
      <c r="F21" s="432"/>
      <c r="G21" s="432"/>
      <c r="H21" s="432"/>
      <c r="I21" s="432"/>
      <c r="J21" s="432"/>
      <c r="K21" s="432"/>
      <c r="L21" s="432"/>
      <c r="M21" s="432"/>
      <c r="N21" s="432"/>
      <c r="O21" s="432"/>
      <c r="P21" s="432"/>
      <c r="Q21" s="432"/>
      <c r="R21" s="432"/>
      <c r="S21" s="432"/>
      <c r="T21" s="432"/>
      <c r="U21" s="432"/>
      <c r="V21" s="432"/>
      <c r="W21" s="348"/>
      <c r="Y21" s="842" t="str">
        <f>Y77</f>
        <v/>
      </c>
      <c r="Z21" s="842"/>
      <c r="AA21" s="842"/>
      <c r="AB21" s="842"/>
      <c r="AC21" s="842"/>
      <c r="AD21" s="842"/>
      <c r="AE21" s="842"/>
      <c r="AF21" s="842"/>
      <c r="AG21" s="842"/>
      <c r="AH21" s="842"/>
      <c r="AI21" s="842"/>
      <c r="AJ21" s="842"/>
      <c r="AK21" s="842"/>
      <c r="AL21" s="842"/>
      <c r="AM21" s="842"/>
      <c r="AN21" s="842"/>
      <c r="AO21" s="842"/>
      <c r="AP21" s="842"/>
      <c r="AQ21" s="842"/>
      <c r="AR21" s="842"/>
      <c r="AS21" s="400"/>
      <c r="AT21" s="400"/>
      <c r="AU21" s="400"/>
    </row>
    <row r="22" spans="2:47" ht="24" customHeight="1">
      <c r="B22" s="930"/>
      <c r="C22" s="131"/>
      <c r="D22" s="120" t="s">
        <v>280</v>
      </c>
      <c r="E22" s="120"/>
      <c r="F22" s="120"/>
      <c r="G22" s="120"/>
      <c r="H22" s="120"/>
      <c r="I22" s="120"/>
      <c r="J22" s="120"/>
      <c r="K22" s="120"/>
      <c r="L22" s="120"/>
      <c r="M22" s="120"/>
      <c r="N22" s="120"/>
      <c r="O22" s="120"/>
      <c r="P22" s="120"/>
      <c r="Q22" s="120"/>
      <c r="R22" s="120"/>
      <c r="S22" s="120"/>
      <c r="T22" s="120"/>
      <c r="U22" s="120"/>
      <c r="V22" s="120"/>
      <c r="W22" s="122"/>
      <c r="Y22" s="393" t="str">
        <f>Y78</f>
        <v>☜  「②事業収入割合・軽減率 算出」シート は、印刷しましたか？</v>
      </c>
      <c r="Z22" s="393"/>
      <c r="AA22" s="393"/>
      <c r="AB22" s="393"/>
      <c r="AC22" s="393"/>
      <c r="AD22" s="393"/>
      <c r="AE22" s="393"/>
      <c r="AF22" s="393"/>
      <c r="AG22" s="393"/>
      <c r="AH22" s="393"/>
      <c r="AI22" s="393"/>
      <c r="AJ22" s="393"/>
      <c r="AK22" s="393"/>
      <c r="AL22" s="393"/>
      <c r="AM22" s="393"/>
      <c r="AN22" s="393"/>
      <c r="AO22" s="393"/>
      <c r="AP22" s="393"/>
      <c r="AQ22" s="393"/>
      <c r="AR22" s="393"/>
      <c r="AS22" s="400"/>
      <c r="AT22" s="400"/>
      <c r="AU22" s="400"/>
    </row>
    <row r="23" spans="2:47" ht="24" customHeight="1">
      <c r="B23" s="930"/>
      <c r="C23" s="131"/>
      <c r="D23" s="120" t="s">
        <v>279</v>
      </c>
      <c r="E23" s="120"/>
      <c r="F23" s="120"/>
      <c r="G23" s="120"/>
      <c r="H23" s="120"/>
      <c r="I23" s="120"/>
      <c r="J23" s="120"/>
      <c r="K23" s="120"/>
      <c r="L23" s="120"/>
      <c r="M23" s="120"/>
      <c r="N23" s="120"/>
      <c r="O23" s="120"/>
      <c r="P23" s="120"/>
      <c r="Q23" s="120"/>
      <c r="R23" s="120"/>
      <c r="S23" s="120"/>
      <c r="T23" s="120"/>
      <c r="U23" s="120"/>
      <c r="V23" s="120"/>
      <c r="W23" s="122"/>
      <c r="Y23" s="392" t="str">
        <f>Y79</f>
        <v>☜　「③申告書転記」シート  は、印刷しましたか？</v>
      </c>
      <c r="Z23" s="392"/>
      <c r="AA23" s="392"/>
      <c r="AB23" s="392"/>
      <c r="AC23" s="392"/>
      <c r="AD23" s="392"/>
      <c r="AE23" s="392"/>
      <c r="AF23" s="392"/>
      <c r="AG23" s="392"/>
      <c r="AH23" s="392"/>
      <c r="AI23" s="392"/>
      <c r="AJ23" s="392"/>
      <c r="AK23" s="392"/>
      <c r="AL23" s="392"/>
      <c r="AM23" s="392"/>
      <c r="AN23" s="392"/>
      <c r="AO23" s="392"/>
      <c r="AP23" s="392"/>
      <c r="AQ23" s="392"/>
      <c r="AR23" s="392"/>
      <c r="AS23" s="400"/>
      <c r="AT23" s="400"/>
      <c r="AU23" s="400"/>
    </row>
    <row r="24" spans="2:47" ht="35.25" customHeight="1">
      <c r="B24" s="932" t="s">
        <v>321</v>
      </c>
      <c r="C24" s="131"/>
      <c r="D24" s="931" t="s">
        <v>512</v>
      </c>
      <c r="E24" s="821"/>
      <c r="F24" s="821"/>
      <c r="G24" s="821"/>
      <c r="H24" s="821"/>
      <c r="I24" s="821"/>
      <c r="J24" s="821"/>
      <c r="K24" s="821"/>
      <c r="L24" s="821"/>
      <c r="M24" s="821"/>
      <c r="N24" s="821"/>
      <c r="O24" s="821"/>
      <c r="P24" s="821"/>
      <c r="Q24" s="821"/>
      <c r="R24" s="821"/>
      <c r="S24" s="821"/>
      <c r="T24" s="821"/>
      <c r="U24" s="821"/>
      <c r="V24" s="821"/>
      <c r="W24" s="822"/>
      <c r="Y24" s="391" t="str">
        <f>Y80</f>
        <v>☜  「申告書」の作成は終了しましたか？</v>
      </c>
      <c r="Z24" s="391"/>
      <c r="AA24" s="391"/>
      <c r="AB24" s="391"/>
      <c r="AC24" s="391"/>
      <c r="AD24" s="391"/>
      <c r="AE24" s="391"/>
      <c r="AF24" s="391"/>
      <c r="AG24" s="391"/>
      <c r="AH24" s="391"/>
      <c r="AI24" s="391"/>
      <c r="AJ24" s="391"/>
      <c r="AK24" s="391"/>
      <c r="AL24" s="391"/>
      <c r="AM24" s="391"/>
      <c r="AN24" s="391"/>
      <c r="AO24" s="391"/>
      <c r="AP24" s="391"/>
      <c r="AQ24" s="391"/>
      <c r="AR24" s="391"/>
      <c r="AS24" s="400"/>
      <c r="AT24" s="400"/>
      <c r="AU24" s="400"/>
    </row>
    <row r="25" spans="2:47" ht="21" customHeight="1">
      <c r="B25" s="933"/>
      <c r="C25" s="912" t="s">
        <v>353</v>
      </c>
      <c r="D25" s="913"/>
      <c r="E25" s="913"/>
      <c r="F25" s="913"/>
      <c r="G25" s="126"/>
      <c r="H25" s="126"/>
      <c r="I25" s="126"/>
      <c r="J25" s="126"/>
      <c r="K25" s="126"/>
      <c r="L25" s="126"/>
      <c r="M25" s="126"/>
      <c r="N25" s="126"/>
      <c r="O25" s="126"/>
      <c r="P25" s="126"/>
      <c r="Q25" s="126"/>
      <c r="R25" s="126"/>
      <c r="S25" s="126"/>
      <c r="T25" s="126"/>
      <c r="U25" s="126"/>
      <c r="V25" s="126"/>
      <c r="W25" s="127"/>
      <c r="Y25" s="393"/>
      <c r="Z25" s="393"/>
      <c r="AA25" s="393"/>
      <c r="AB25" s="393"/>
      <c r="AC25" s="393"/>
      <c r="AD25" s="393"/>
      <c r="AE25" s="393"/>
      <c r="AF25" s="393"/>
      <c r="AG25" s="393"/>
      <c r="AH25" s="393"/>
      <c r="AI25" s="393"/>
      <c r="AJ25" s="393"/>
      <c r="AK25" s="393"/>
      <c r="AL25" s="393"/>
      <c r="AM25" s="393"/>
      <c r="AN25" s="393"/>
      <c r="AO25" s="393"/>
      <c r="AP25" s="393"/>
      <c r="AQ25" s="393"/>
      <c r="AR25" s="393"/>
      <c r="AS25" s="400"/>
      <c r="AT25" s="400"/>
      <c r="AU25" s="400"/>
    </row>
    <row r="26" spans="2:47" ht="24" customHeight="1">
      <c r="B26" s="933"/>
      <c r="C26" s="904"/>
      <c r="D26" s="433"/>
      <c r="E26" s="427" t="s">
        <v>510</v>
      </c>
      <c r="F26" s="428"/>
      <c r="G26" s="429"/>
      <c r="H26" s="429"/>
      <c r="I26" s="429"/>
      <c r="J26" s="429"/>
      <c r="K26" s="429"/>
      <c r="L26" s="429"/>
      <c r="M26" s="429"/>
      <c r="N26" s="429"/>
      <c r="O26" s="429"/>
      <c r="P26" s="429"/>
      <c r="Q26" s="429"/>
      <c r="R26" s="429"/>
      <c r="S26" s="429"/>
      <c r="T26" s="429"/>
      <c r="U26" s="429"/>
      <c r="V26" s="429"/>
      <c r="W26" s="430"/>
      <c r="Y26" s="844" t="str">
        <f>Y81</f>
        <v/>
      </c>
      <c r="Z26" s="844"/>
      <c r="AA26" s="844"/>
      <c r="AB26" s="844"/>
      <c r="AC26" s="844"/>
      <c r="AD26" s="844"/>
      <c r="AE26" s="844"/>
      <c r="AF26" s="844"/>
      <c r="AG26" s="844"/>
      <c r="AH26" s="844"/>
      <c r="AI26" s="844"/>
      <c r="AJ26" s="844"/>
      <c r="AK26" s="844"/>
      <c r="AL26" s="844"/>
      <c r="AM26" s="844"/>
      <c r="AN26" s="844"/>
      <c r="AO26" s="844"/>
      <c r="AP26" s="844"/>
      <c r="AQ26" s="844"/>
      <c r="AR26" s="844"/>
      <c r="AS26" s="400"/>
      <c r="AT26" s="400"/>
      <c r="AU26" s="400"/>
    </row>
    <row r="27" spans="2:47" ht="35.25" customHeight="1">
      <c r="B27" s="934"/>
      <c r="C27" s="905"/>
      <c r="D27" s="401"/>
      <c r="E27" s="917" t="s">
        <v>511</v>
      </c>
      <c r="F27" s="917"/>
      <c r="G27" s="917"/>
      <c r="H27" s="917"/>
      <c r="I27" s="917"/>
      <c r="J27" s="917"/>
      <c r="K27" s="917"/>
      <c r="L27" s="917"/>
      <c r="M27" s="917"/>
      <c r="N27" s="917"/>
      <c r="O27" s="917"/>
      <c r="P27" s="917"/>
      <c r="Q27" s="917"/>
      <c r="R27" s="917"/>
      <c r="S27" s="917"/>
      <c r="T27" s="917"/>
      <c r="U27" s="917"/>
      <c r="V27" s="917"/>
      <c r="W27" s="918"/>
      <c r="Y27" s="843" t="str">
        <f>Y82</f>
        <v/>
      </c>
      <c r="Z27" s="843"/>
      <c r="AA27" s="843"/>
      <c r="AB27" s="843"/>
      <c r="AC27" s="843"/>
      <c r="AD27" s="843"/>
      <c r="AE27" s="843"/>
      <c r="AF27" s="843"/>
      <c r="AG27" s="843"/>
      <c r="AH27" s="843"/>
      <c r="AI27" s="843"/>
      <c r="AJ27" s="843"/>
      <c r="AK27" s="843"/>
      <c r="AL27" s="843"/>
      <c r="AM27" s="843"/>
      <c r="AN27" s="843"/>
      <c r="AO27" s="843"/>
      <c r="AP27" s="843"/>
      <c r="AQ27" s="843"/>
      <c r="AR27" s="843"/>
      <c r="AS27" s="400"/>
      <c r="AT27" s="400"/>
      <c r="AU27" s="400"/>
    </row>
    <row r="28" spans="2:47" ht="24" customHeight="1">
      <c r="B28" s="910" t="s">
        <v>322</v>
      </c>
      <c r="C28" s="398"/>
      <c r="D28" s="121" t="s">
        <v>278</v>
      </c>
      <c r="E28" s="121"/>
      <c r="F28" s="121"/>
      <c r="G28" s="121"/>
      <c r="H28" s="121"/>
      <c r="I28" s="121"/>
      <c r="J28" s="121"/>
      <c r="K28" s="121"/>
      <c r="L28" s="121"/>
      <c r="M28" s="121"/>
      <c r="N28" s="121"/>
      <c r="O28" s="121"/>
      <c r="P28" s="121"/>
      <c r="Q28" s="121"/>
      <c r="R28" s="121"/>
      <c r="S28" s="121"/>
      <c r="T28" s="121"/>
      <c r="U28" s="121"/>
      <c r="V28" s="121"/>
      <c r="W28" s="123"/>
      <c r="Y28" s="391" t="str">
        <f t="shared" ref="Y28:Y32" si="0">Y83</f>
        <v>☜　該当書類の提出準備は出来ましたか？</v>
      </c>
      <c r="Z28" s="391"/>
      <c r="AA28" s="391"/>
      <c r="AB28" s="391"/>
      <c r="AC28" s="391"/>
      <c r="AD28" s="391"/>
      <c r="AE28" s="391"/>
      <c r="AF28" s="391"/>
      <c r="AG28" s="391"/>
      <c r="AH28" s="391"/>
      <c r="AI28" s="391"/>
      <c r="AJ28" s="391"/>
      <c r="AK28" s="391"/>
      <c r="AL28" s="391"/>
      <c r="AM28" s="391"/>
      <c r="AN28" s="391"/>
      <c r="AO28" s="391"/>
      <c r="AP28" s="391"/>
      <c r="AQ28" s="391"/>
      <c r="AR28" s="391"/>
      <c r="AS28" s="400"/>
      <c r="AT28" s="400"/>
      <c r="AU28" s="400"/>
    </row>
    <row r="29" spans="2:47" ht="24" customHeight="1">
      <c r="B29" s="910"/>
      <c r="C29" s="131"/>
      <c r="D29" s="349" t="s">
        <v>284</v>
      </c>
      <c r="E29" s="350"/>
      <c r="F29" s="350"/>
      <c r="G29" s="350"/>
      <c r="H29" s="350"/>
      <c r="I29" s="350"/>
      <c r="J29" s="350"/>
      <c r="K29" s="350"/>
      <c r="L29" s="350"/>
      <c r="M29" s="350"/>
      <c r="N29" s="350"/>
      <c r="O29" s="350"/>
      <c r="P29" s="350"/>
      <c r="Q29" s="350"/>
      <c r="R29" s="350"/>
      <c r="S29" s="350"/>
      <c r="T29" s="350"/>
      <c r="U29" s="350"/>
      <c r="V29" s="350"/>
      <c r="W29" s="351"/>
      <c r="Y29" s="393" t="str">
        <f t="shared" si="0"/>
        <v>☜ 事業用家屋の軽減 を申告する場合 は、チェックボックスを「ON＝✓」してください。</v>
      </c>
      <c r="Z29" s="393"/>
      <c r="AA29" s="393"/>
      <c r="AB29" s="393"/>
      <c r="AC29" s="393"/>
      <c r="AD29" s="393"/>
      <c r="AE29" s="393"/>
      <c r="AF29" s="393"/>
      <c r="AG29" s="393"/>
      <c r="AH29" s="393"/>
      <c r="AI29" s="393"/>
      <c r="AJ29" s="393"/>
      <c r="AK29" s="393"/>
      <c r="AL29" s="393"/>
      <c r="AM29" s="393"/>
      <c r="AN29" s="393"/>
      <c r="AO29" s="393"/>
      <c r="AP29" s="393"/>
      <c r="AQ29" s="393"/>
      <c r="AR29" s="393"/>
      <c r="AS29" s="400"/>
      <c r="AT29" s="400"/>
      <c r="AU29" s="400"/>
    </row>
    <row r="30" spans="2:47" ht="24" customHeight="1">
      <c r="B30" s="910"/>
      <c r="C30" s="904" t="s">
        <v>132</v>
      </c>
      <c r="D30" s="434"/>
      <c r="E30" s="346" t="s">
        <v>318</v>
      </c>
      <c r="F30" s="346"/>
      <c r="G30" s="346"/>
      <c r="H30" s="346"/>
      <c r="I30" s="346"/>
      <c r="J30" s="346"/>
      <c r="K30" s="346"/>
      <c r="L30" s="346"/>
      <c r="M30" s="581" t="s">
        <v>459</v>
      </c>
      <c r="N30" s="581"/>
      <c r="O30" s="581"/>
      <c r="P30" s="581"/>
      <c r="Q30" s="581"/>
      <c r="R30" s="581"/>
      <c r="S30" s="581"/>
      <c r="T30" s="581"/>
      <c r="U30" s="581"/>
      <c r="V30" s="581"/>
      <c r="W30" s="582"/>
      <c r="Y30" s="842" t="str">
        <f t="shared" si="0"/>
        <v/>
      </c>
      <c r="Z30" s="842"/>
      <c r="AA30" s="842"/>
      <c r="AB30" s="842"/>
      <c r="AC30" s="842"/>
      <c r="AD30" s="842"/>
      <c r="AE30" s="842"/>
      <c r="AF30" s="842"/>
      <c r="AG30" s="842"/>
      <c r="AH30" s="842"/>
      <c r="AI30" s="842"/>
      <c r="AJ30" s="842"/>
      <c r="AK30" s="842"/>
      <c r="AL30" s="842"/>
      <c r="AM30" s="842"/>
      <c r="AN30" s="842"/>
      <c r="AO30" s="842"/>
      <c r="AP30" s="842"/>
      <c r="AQ30" s="842"/>
      <c r="AR30" s="842"/>
      <c r="AS30" s="400"/>
      <c r="AT30" s="400"/>
      <c r="AU30" s="400"/>
    </row>
    <row r="31" spans="2:47" ht="24" customHeight="1">
      <c r="B31" s="910"/>
      <c r="C31" s="905"/>
      <c r="D31" s="133"/>
      <c r="E31" s="121" t="s">
        <v>319</v>
      </c>
      <c r="F31" s="121"/>
      <c r="G31" s="121"/>
      <c r="H31" s="121"/>
      <c r="I31" s="121"/>
      <c r="J31" s="121"/>
      <c r="K31" s="121"/>
      <c r="L31" s="121"/>
      <c r="M31" s="121"/>
      <c r="N31" s="121"/>
      <c r="O31" s="121"/>
      <c r="P31" s="121"/>
      <c r="Q31" s="121"/>
      <c r="R31" s="121"/>
      <c r="S31" s="121"/>
      <c r="T31" s="121"/>
      <c r="U31" s="121"/>
      <c r="V31" s="121"/>
      <c r="W31" s="123"/>
      <c r="Y31" s="842" t="str">
        <f t="shared" si="0"/>
        <v/>
      </c>
      <c r="Z31" s="842"/>
      <c r="AA31" s="842"/>
      <c r="AB31" s="842"/>
      <c r="AC31" s="842"/>
      <c r="AD31" s="842"/>
      <c r="AE31" s="842"/>
      <c r="AF31" s="842"/>
      <c r="AG31" s="842"/>
      <c r="AH31" s="842"/>
      <c r="AI31" s="842"/>
      <c r="AJ31" s="842"/>
      <c r="AK31" s="842"/>
      <c r="AL31" s="842"/>
      <c r="AM31" s="842"/>
      <c r="AN31" s="842"/>
      <c r="AO31" s="842"/>
      <c r="AP31" s="842"/>
      <c r="AQ31" s="842"/>
      <c r="AR31" s="842"/>
      <c r="AS31" s="400"/>
      <c r="AT31" s="400"/>
      <c r="AU31" s="400"/>
    </row>
    <row r="32" spans="2:47" ht="24" customHeight="1">
      <c r="B32" s="910"/>
      <c r="C32" s="131"/>
      <c r="D32" s="349" t="s">
        <v>286</v>
      </c>
      <c r="E32" s="350"/>
      <c r="F32" s="350"/>
      <c r="G32" s="350"/>
      <c r="H32" s="350"/>
      <c r="I32" s="350"/>
      <c r="J32" s="350"/>
      <c r="K32" s="350"/>
      <c r="L32" s="350"/>
      <c r="M32" s="350"/>
      <c r="N32" s="350"/>
      <c r="O32" s="350"/>
      <c r="P32" s="350"/>
      <c r="Q32" s="350"/>
      <c r="R32" s="350"/>
      <c r="S32" s="350"/>
      <c r="T32" s="350"/>
      <c r="U32" s="350"/>
      <c r="V32" s="350"/>
      <c r="W32" s="351"/>
      <c r="Y32" s="393" t="str">
        <f t="shared" si="0"/>
        <v>☜ 償却資産の軽減 を申告する場合 は、チェックボックスを「ON＝✓」してください。</v>
      </c>
      <c r="Z32" s="393"/>
      <c r="AA32" s="393"/>
      <c r="AB32" s="393"/>
      <c r="AC32" s="393"/>
      <c r="AD32" s="393"/>
      <c r="AE32" s="393"/>
      <c r="AF32" s="393"/>
      <c r="AG32" s="393"/>
      <c r="AH32" s="393"/>
      <c r="AI32" s="393"/>
      <c r="AJ32" s="393"/>
      <c r="AK32" s="393"/>
      <c r="AL32" s="393"/>
      <c r="AM32" s="393"/>
      <c r="AN32" s="393"/>
      <c r="AO32" s="393"/>
      <c r="AP32" s="393"/>
      <c r="AQ32" s="393"/>
      <c r="AR32" s="393"/>
      <c r="AS32" s="400"/>
      <c r="AT32" s="400"/>
      <c r="AU32" s="400"/>
    </row>
    <row r="33" spans="2:47" ht="24" customHeight="1" thickBot="1">
      <c r="B33" s="911"/>
      <c r="C33" s="132"/>
      <c r="D33" s="435"/>
      <c r="E33" s="347" t="s">
        <v>277</v>
      </c>
      <c r="F33" s="347"/>
      <c r="G33" s="347"/>
      <c r="H33" s="347"/>
      <c r="I33" s="347"/>
      <c r="J33" s="347"/>
      <c r="K33" s="347"/>
      <c r="L33" s="347"/>
      <c r="M33" s="489" t="s">
        <v>427</v>
      </c>
      <c r="N33" s="490"/>
      <c r="O33" s="490"/>
      <c r="P33" s="490"/>
      <c r="Q33" s="490"/>
      <c r="R33" s="490"/>
      <c r="S33" s="490"/>
      <c r="T33" s="490"/>
      <c r="U33" s="490"/>
      <c r="V33" s="490"/>
      <c r="W33" s="491"/>
      <c r="Y33" s="843" t="str">
        <f>Y88</f>
        <v/>
      </c>
      <c r="Z33" s="843"/>
      <c r="AA33" s="843"/>
      <c r="AB33" s="843"/>
      <c r="AC33" s="843"/>
      <c r="AD33" s="843"/>
      <c r="AE33" s="843"/>
      <c r="AF33" s="843"/>
      <c r="AG33" s="843"/>
      <c r="AH33" s="843"/>
      <c r="AI33" s="843"/>
      <c r="AJ33" s="843"/>
      <c r="AK33" s="843"/>
      <c r="AL33" s="843"/>
      <c r="AM33" s="843"/>
      <c r="AN33" s="843"/>
      <c r="AO33" s="843"/>
      <c r="AP33" s="843"/>
      <c r="AQ33" s="843"/>
      <c r="AR33" s="843"/>
      <c r="AS33" s="400"/>
      <c r="AT33" s="400"/>
      <c r="AU33" s="400"/>
    </row>
    <row r="34" spans="2:47" ht="21.6" customHeight="1" thickBot="1">
      <c r="C34" s="135"/>
      <c r="D34" s="135"/>
      <c r="E34" s="135"/>
      <c r="F34" s="135"/>
      <c r="G34" s="135"/>
      <c r="U34" s="119" t="s">
        <v>450</v>
      </c>
      <c r="Y34" s="916" t="str">
        <f>Y89</f>
        <v/>
      </c>
      <c r="Z34" s="916"/>
      <c r="AA34" s="916"/>
      <c r="AB34" s="916"/>
      <c r="AC34" s="916"/>
      <c r="AD34" s="916"/>
      <c r="AE34" s="916"/>
      <c r="AF34" s="916"/>
      <c r="AG34" s="916"/>
      <c r="AH34" s="916"/>
      <c r="AI34" s="916"/>
      <c r="AJ34" s="916"/>
      <c r="AK34" s="916"/>
      <c r="AL34" s="916"/>
      <c r="AM34" s="916"/>
      <c r="AN34" s="916"/>
      <c r="AO34" s="916"/>
      <c r="AP34" s="916"/>
      <c r="AQ34" s="916"/>
      <c r="AR34" s="916"/>
    </row>
    <row r="35" spans="2:47" s="356" customFormat="1" ht="25.9" customHeight="1">
      <c r="B35" s="551" t="s">
        <v>462</v>
      </c>
      <c r="C35" s="552"/>
      <c r="D35" s="552"/>
      <c r="E35" s="552"/>
      <c r="F35" s="552"/>
      <c r="G35" s="552"/>
      <c r="H35" s="552"/>
      <c r="I35" s="552"/>
      <c r="J35" s="552"/>
      <c r="K35" s="552"/>
      <c r="L35" s="552"/>
      <c r="M35" s="553"/>
      <c r="N35" s="553"/>
      <c r="O35" s="553"/>
      <c r="P35" s="553"/>
      <c r="Q35" s="553"/>
      <c r="R35" s="553"/>
      <c r="S35" s="553"/>
      <c r="T35" s="553"/>
      <c r="U35" s="553"/>
      <c r="V35" s="553"/>
      <c r="W35" s="554"/>
      <c r="Y35" s="550" t="str">
        <f>Y90</f>
        <v/>
      </c>
      <c r="Z35" s="421"/>
      <c r="AA35" s="421"/>
      <c r="AB35" s="421"/>
      <c r="AC35" s="421"/>
      <c r="AD35" s="421"/>
      <c r="AE35" s="421"/>
      <c r="AF35" s="421"/>
      <c r="AG35" s="421"/>
      <c r="AH35" s="421"/>
      <c r="AI35" s="421"/>
      <c r="AJ35" s="421"/>
      <c r="AK35" s="421"/>
      <c r="AL35" s="421"/>
      <c r="AM35" s="421"/>
      <c r="AN35" s="421"/>
      <c r="AO35" s="421"/>
      <c r="AP35" s="421"/>
      <c r="AQ35" s="421"/>
    </row>
    <row r="36" spans="2:47" s="356" customFormat="1" ht="24" customHeight="1">
      <c r="B36" s="555" t="s">
        <v>463</v>
      </c>
      <c r="C36" s="503"/>
      <c r="D36" s="503"/>
      <c r="E36" s="503"/>
      <c r="F36" s="503"/>
      <c r="G36" s="503"/>
      <c r="H36" s="503"/>
      <c r="I36" s="503"/>
      <c r="J36" s="503"/>
      <c r="K36" s="503"/>
      <c r="L36" s="503"/>
      <c r="M36" s="504"/>
      <c r="N36" s="504"/>
      <c r="O36" s="504"/>
      <c r="P36" s="504"/>
      <c r="Q36" s="504"/>
      <c r="R36" s="504"/>
      <c r="S36" s="504"/>
      <c r="T36" s="504"/>
      <c r="U36" s="504"/>
      <c r="V36" s="504"/>
      <c r="W36" s="556"/>
      <c r="Y36" s="421"/>
      <c r="Z36" s="421"/>
      <c r="AA36" s="421"/>
      <c r="AB36" s="421"/>
      <c r="AC36" s="421"/>
      <c r="AD36" s="421"/>
      <c r="AE36" s="421"/>
      <c r="AF36" s="421"/>
      <c r="AG36" s="421"/>
      <c r="AH36" s="421"/>
      <c r="AI36" s="421"/>
      <c r="AJ36" s="421"/>
      <c r="AK36" s="421"/>
      <c r="AL36" s="421"/>
      <c r="AM36" s="421"/>
      <c r="AN36" s="421"/>
      <c r="AO36" s="421"/>
      <c r="AP36" s="421"/>
      <c r="AQ36" s="421"/>
    </row>
    <row r="37" spans="2:47" s="356" customFormat="1" ht="24" customHeight="1">
      <c r="B37" s="557" t="s">
        <v>466</v>
      </c>
      <c r="C37" s="505"/>
      <c r="D37" s="505"/>
      <c r="E37" s="505"/>
      <c r="F37" s="505"/>
      <c r="G37" s="505"/>
      <c r="H37" s="505"/>
      <c r="I37" s="505"/>
      <c r="J37" s="505"/>
      <c r="K37" s="505"/>
      <c r="L37" s="505"/>
      <c r="M37" s="506"/>
      <c r="N37" s="506"/>
      <c r="O37" s="506"/>
      <c r="P37" s="506"/>
      <c r="Q37" s="506"/>
      <c r="R37" s="506"/>
      <c r="S37" s="506"/>
      <c r="T37" s="506"/>
      <c r="U37" s="506"/>
      <c r="V37" s="506"/>
      <c r="W37" s="558"/>
      <c r="Y37" s="421"/>
      <c r="Z37" s="421"/>
      <c r="AA37" s="421"/>
      <c r="AB37" s="421"/>
      <c r="AC37" s="421"/>
      <c r="AD37" s="421"/>
      <c r="AE37" s="421"/>
      <c r="AF37" s="421"/>
      <c r="AG37" s="421"/>
      <c r="AH37" s="421"/>
      <c r="AI37" s="421"/>
      <c r="AJ37" s="421"/>
      <c r="AK37" s="421"/>
      <c r="AL37" s="421"/>
      <c r="AM37" s="421"/>
      <c r="AN37" s="421"/>
      <c r="AO37" s="421"/>
      <c r="AP37" s="421"/>
      <c r="AQ37" s="421"/>
    </row>
    <row r="38" spans="2:47" s="356" customFormat="1" ht="24" customHeight="1">
      <c r="B38" s="559" t="s">
        <v>467</v>
      </c>
      <c r="C38" s="505"/>
      <c r="D38" s="505"/>
      <c r="E38" s="505"/>
      <c r="F38" s="505"/>
      <c r="G38" s="505"/>
      <c r="H38" s="505"/>
      <c r="I38" s="505"/>
      <c r="J38" s="505"/>
      <c r="K38" s="505"/>
      <c r="L38" s="505"/>
      <c r="M38" s="506"/>
      <c r="N38" s="506"/>
      <c r="O38" s="506"/>
      <c r="P38" s="506"/>
      <c r="Q38" s="506"/>
      <c r="R38" s="506"/>
      <c r="S38" s="506"/>
      <c r="T38" s="506"/>
      <c r="U38" s="506"/>
      <c r="V38" s="506"/>
      <c r="W38" s="558"/>
      <c r="Y38" s="421"/>
      <c r="Z38" s="421"/>
      <c r="AA38" s="421"/>
      <c r="AB38" s="421"/>
      <c r="AC38" s="421"/>
      <c r="AD38" s="421"/>
      <c r="AE38" s="421"/>
      <c r="AF38" s="421"/>
      <c r="AG38" s="421"/>
      <c r="AH38" s="421"/>
      <c r="AI38" s="421"/>
      <c r="AJ38" s="421"/>
      <c r="AK38" s="421"/>
      <c r="AL38" s="421"/>
      <c r="AM38" s="421"/>
      <c r="AN38" s="421"/>
      <c r="AO38" s="421"/>
      <c r="AP38" s="421"/>
      <c r="AQ38" s="421"/>
    </row>
    <row r="39" spans="2:47" s="356" customFormat="1" ht="24" customHeight="1">
      <c r="B39" s="559" t="s">
        <v>464</v>
      </c>
      <c r="C39" s="505"/>
      <c r="D39" s="505"/>
      <c r="E39" s="505"/>
      <c r="F39" s="505"/>
      <c r="G39" s="505"/>
      <c r="H39" s="505"/>
      <c r="I39" s="505"/>
      <c r="J39" s="505"/>
      <c r="K39" s="505"/>
      <c r="L39" s="505"/>
      <c r="M39" s="506"/>
      <c r="N39" s="506"/>
      <c r="O39" s="506"/>
      <c r="P39" s="506"/>
      <c r="Q39" s="506"/>
      <c r="R39" s="506"/>
      <c r="S39" s="506"/>
      <c r="T39" s="506"/>
      <c r="U39" s="506"/>
      <c r="V39" s="506"/>
      <c r="W39" s="558"/>
      <c r="Y39" s="421"/>
      <c r="Z39" s="421"/>
      <c r="AA39" s="421"/>
      <c r="AB39" s="421"/>
      <c r="AC39" s="421"/>
      <c r="AD39" s="421"/>
      <c r="AE39" s="421"/>
      <c r="AF39" s="421"/>
      <c r="AG39" s="421"/>
      <c r="AH39" s="421"/>
      <c r="AI39" s="421"/>
      <c r="AJ39" s="421"/>
      <c r="AK39" s="421"/>
      <c r="AL39" s="421"/>
      <c r="AM39" s="421"/>
      <c r="AN39" s="421"/>
      <c r="AO39" s="421"/>
      <c r="AP39" s="421"/>
      <c r="AQ39" s="421"/>
    </row>
    <row r="40" spans="2:47" s="356" customFormat="1" ht="24" customHeight="1">
      <c r="B40" s="559" t="s">
        <v>465</v>
      </c>
      <c r="C40" s="507"/>
      <c r="D40" s="507"/>
      <c r="E40" s="507"/>
      <c r="F40" s="507"/>
      <c r="G40" s="507"/>
      <c r="H40" s="505"/>
      <c r="I40" s="505"/>
      <c r="J40" s="505"/>
      <c r="K40" s="505"/>
      <c r="L40" s="505"/>
      <c r="M40" s="506"/>
      <c r="N40" s="506"/>
      <c r="O40" s="506"/>
      <c r="P40" s="506"/>
      <c r="Q40" s="506"/>
      <c r="R40" s="506"/>
      <c r="S40" s="506"/>
      <c r="T40" s="506"/>
      <c r="U40" s="506"/>
      <c r="V40" s="506"/>
      <c r="W40" s="558"/>
      <c r="Y40" s="421"/>
      <c r="Z40" s="421"/>
      <c r="AA40" s="421"/>
      <c r="AB40" s="421"/>
      <c r="AC40" s="421"/>
      <c r="AD40" s="421"/>
      <c r="AE40" s="421"/>
      <c r="AF40" s="421"/>
      <c r="AG40" s="421"/>
      <c r="AH40" s="421"/>
      <c r="AI40" s="421"/>
      <c r="AJ40" s="421"/>
      <c r="AK40" s="421"/>
      <c r="AL40" s="421"/>
      <c r="AM40" s="421"/>
      <c r="AN40" s="421"/>
      <c r="AO40" s="421"/>
      <c r="AP40" s="421"/>
      <c r="AQ40" s="421"/>
    </row>
    <row r="41" spans="2:47" s="356" customFormat="1" ht="24" customHeight="1">
      <c r="B41" s="559" t="s">
        <v>468</v>
      </c>
      <c r="C41" s="507"/>
      <c r="D41" s="507"/>
      <c r="E41" s="507"/>
      <c r="F41" s="507"/>
      <c r="G41" s="507"/>
      <c r="H41" s="505"/>
      <c r="I41" s="505"/>
      <c r="J41" s="505"/>
      <c r="K41" s="505"/>
      <c r="L41" s="505"/>
      <c r="M41" s="506"/>
      <c r="N41" s="506"/>
      <c r="O41" s="506"/>
      <c r="P41" s="506"/>
      <c r="Q41" s="506"/>
      <c r="R41" s="506"/>
      <c r="S41" s="506"/>
      <c r="T41" s="506"/>
      <c r="U41" s="506"/>
      <c r="V41" s="506"/>
      <c r="W41" s="558"/>
      <c r="Y41" s="421"/>
      <c r="Z41" s="421"/>
      <c r="AA41" s="421"/>
      <c r="AB41" s="421"/>
      <c r="AC41" s="421"/>
      <c r="AD41" s="421"/>
      <c r="AE41" s="421"/>
      <c r="AF41" s="421"/>
      <c r="AG41" s="421"/>
      <c r="AH41" s="421"/>
      <c r="AI41" s="421"/>
      <c r="AJ41" s="421"/>
      <c r="AK41" s="421"/>
      <c r="AL41" s="421"/>
      <c r="AM41" s="421"/>
      <c r="AN41" s="421"/>
      <c r="AO41" s="421"/>
      <c r="AP41" s="421"/>
      <c r="AQ41" s="421"/>
    </row>
    <row r="42" spans="2:47" s="356" customFormat="1" ht="24" customHeight="1" thickBot="1">
      <c r="B42" s="576" t="s">
        <v>469</v>
      </c>
      <c r="C42" s="577"/>
      <c r="D42" s="577"/>
      <c r="E42" s="577"/>
      <c r="F42" s="577"/>
      <c r="G42" s="577"/>
      <c r="H42" s="578"/>
      <c r="I42" s="578"/>
      <c r="J42" s="578"/>
      <c r="K42" s="578"/>
      <c r="L42" s="578"/>
      <c r="M42" s="579"/>
      <c r="N42" s="579"/>
      <c r="O42" s="579"/>
      <c r="P42" s="579"/>
      <c r="Q42" s="579"/>
      <c r="R42" s="579"/>
      <c r="S42" s="579"/>
      <c r="T42" s="579"/>
      <c r="U42" s="579"/>
      <c r="V42" s="579"/>
      <c r="W42" s="580"/>
      <c r="Y42" s="421"/>
      <c r="Z42" s="421"/>
      <c r="AA42" s="421"/>
      <c r="AB42" s="421"/>
      <c r="AC42" s="421"/>
      <c r="AD42" s="421"/>
      <c r="AE42" s="421"/>
      <c r="AF42" s="421"/>
      <c r="AG42" s="421"/>
      <c r="AH42" s="421"/>
      <c r="AI42" s="421"/>
      <c r="AJ42" s="421"/>
      <c r="AK42" s="421"/>
      <c r="AL42" s="421"/>
      <c r="AM42" s="421"/>
      <c r="AN42" s="421"/>
      <c r="AO42" s="421"/>
      <c r="AP42" s="421"/>
      <c r="AQ42" s="421"/>
    </row>
    <row r="43" spans="2:47" s="356" customFormat="1" ht="25.9" customHeight="1">
      <c r="B43" s="560" t="s">
        <v>461</v>
      </c>
      <c r="C43" s="561"/>
      <c r="D43" s="517"/>
      <c r="E43" s="517"/>
      <c r="F43" s="517"/>
      <c r="G43" s="517"/>
      <c r="H43" s="517"/>
      <c r="I43" s="517"/>
      <c r="J43" s="517"/>
      <c r="K43" s="517"/>
      <c r="L43" s="517"/>
      <c r="M43" s="561"/>
      <c r="N43" s="561"/>
      <c r="O43" s="561"/>
      <c r="P43" s="561"/>
      <c r="Q43" s="561"/>
      <c r="R43" s="561"/>
      <c r="S43" s="561"/>
      <c r="T43" s="561"/>
      <c r="U43" s="561"/>
      <c r="V43" s="561"/>
      <c r="W43" s="562"/>
      <c r="Y43" s="421"/>
      <c r="Z43" s="421"/>
      <c r="AA43" s="421"/>
      <c r="AB43" s="421"/>
      <c r="AC43" s="421"/>
      <c r="AD43" s="421"/>
      <c r="AE43" s="421"/>
      <c r="AF43" s="421"/>
      <c r="AG43" s="421"/>
      <c r="AH43" s="421"/>
      <c r="AI43" s="421"/>
      <c r="AJ43" s="421"/>
      <c r="AK43" s="421"/>
      <c r="AL43" s="421"/>
      <c r="AM43" s="421"/>
      <c r="AN43" s="421"/>
      <c r="AO43" s="421"/>
      <c r="AP43" s="421"/>
      <c r="AQ43" s="421"/>
    </row>
    <row r="44" spans="2:47" s="356" customFormat="1" ht="24" customHeight="1">
      <c r="B44" s="563" t="s">
        <v>371</v>
      </c>
      <c r="C44" s="508"/>
      <c r="D44" s="509"/>
      <c r="E44" s="510"/>
      <c r="F44" s="510"/>
      <c r="G44" s="510"/>
      <c r="H44" s="510"/>
      <c r="I44" s="510"/>
      <c r="J44" s="509"/>
      <c r="K44" s="509"/>
      <c r="L44" s="509"/>
      <c r="M44" s="509"/>
      <c r="N44" s="509"/>
      <c r="O44" s="509"/>
      <c r="P44" s="509"/>
      <c r="Q44" s="509"/>
      <c r="R44" s="509"/>
      <c r="S44" s="509"/>
      <c r="T44" s="509"/>
      <c r="U44" s="509"/>
      <c r="V44" s="509"/>
      <c r="W44" s="564"/>
      <c r="AE44" s="421"/>
      <c r="AF44" s="421"/>
      <c r="AG44" s="421"/>
      <c r="AH44" s="421"/>
      <c r="AI44" s="421"/>
      <c r="AJ44" s="421"/>
      <c r="AK44" s="421"/>
      <c r="AL44" s="421"/>
      <c r="AM44" s="421"/>
      <c r="AN44" s="421"/>
      <c r="AO44" s="421"/>
      <c r="AP44" s="421"/>
      <c r="AQ44" s="421"/>
    </row>
    <row r="45" spans="2:47" s="356" customFormat="1" ht="24" customHeight="1">
      <c r="B45" s="565" t="s">
        <v>471</v>
      </c>
      <c r="C45" s="511"/>
      <c r="D45" s="501"/>
      <c r="E45" s="512"/>
      <c r="F45" s="512"/>
      <c r="G45" s="512"/>
      <c r="H45" s="512"/>
      <c r="I45" s="512"/>
      <c r="J45" s="501"/>
      <c r="K45" s="501"/>
      <c r="L45" s="501"/>
      <c r="M45" s="501"/>
      <c r="N45" s="501"/>
      <c r="O45" s="501"/>
      <c r="P45" s="501"/>
      <c r="Q45" s="501"/>
      <c r="R45" s="501"/>
      <c r="S45" s="501"/>
      <c r="T45" s="501"/>
      <c r="U45" s="501"/>
      <c r="V45" s="501"/>
      <c r="W45" s="566"/>
      <c r="AE45" s="421"/>
      <c r="AF45" s="421"/>
      <c r="AG45" s="421"/>
      <c r="AH45" s="421"/>
      <c r="AI45" s="421"/>
      <c r="AJ45" s="421"/>
      <c r="AK45" s="421"/>
      <c r="AL45" s="421"/>
      <c r="AM45" s="421"/>
      <c r="AN45" s="421"/>
      <c r="AO45" s="421"/>
      <c r="AP45" s="421"/>
      <c r="AQ45" s="421"/>
    </row>
    <row r="46" spans="2:47" s="356" customFormat="1" ht="24" customHeight="1">
      <c r="B46" s="567" t="s">
        <v>472</v>
      </c>
      <c r="C46" s="513"/>
      <c r="D46" s="514"/>
      <c r="E46" s="515"/>
      <c r="F46" s="515"/>
      <c r="G46" s="515"/>
      <c r="H46" s="515"/>
      <c r="I46" s="515"/>
      <c r="J46" s="514"/>
      <c r="K46" s="514"/>
      <c r="L46" s="514"/>
      <c r="M46" s="514"/>
      <c r="N46" s="514"/>
      <c r="O46" s="514"/>
      <c r="P46" s="514"/>
      <c r="Q46" s="514"/>
      <c r="R46" s="514"/>
      <c r="S46" s="514"/>
      <c r="T46" s="514"/>
      <c r="U46" s="514"/>
      <c r="V46" s="514"/>
      <c r="W46" s="568"/>
      <c r="AE46" s="421"/>
      <c r="AF46" s="421"/>
      <c r="AG46" s="421"/>
      <c r="AH46" s="421"/>
      <c r="AI46" s="421"/>
      <c r="AJ46" s="421"/>
      <c r="AK46" s="421"/>
      <c r="AL46" s="421"/>
      <c r="AM46" s="421"/>
      <c r="AN46" s="421"/>
      <c r="AO46" s="421"/>
      <c r="AP46" s="421"/>
      <c r="AQ46" s="421"/>
    </row>
    <row r="47" spans="2:47" s="356" customFormat="1" ht="22.9" customHeight="1">
      <c r="B47" s="569" t="s">
        <v>372</v>
      </c>
      <c r="C47" s="442"/>
      <c r="D47" s="441"/>
      <c r="E47" s="306"/>
      <c r="F47" s="306"/>
      <c r="G47" s="306"/>
      <c r="H47" s="306"/>
      <c r="I47" s="306"/>
      <c r="J47" s="120"/>
      <c r="K47" s="120"/>
      <c r="L47" s="120"/>
      <c r="M47" s="120"/>
      <c r="N47" s="120"/>
      <c r="O47" s="120"/>
      <c r="P47" s="120"/>
      <c r="Q47" s="120"/>
      <c r="R47" s="423"/>
      <c r="S47" s="423"/>
      <c r="T47" s="423"/>
      <c r="U47" s="423"/>
      <c r="V47" s="423"/>
      <c r="W47" s="570"/>
      <c r="AE47" s="421"/>
      <c r="AF47" s="421"/>
      <c r="AG47" s="421"/>
      <c r="AH47" s="421"/>
      <c r="AI47" s="421"/>
      <c r="AJ47" s="421"/>
      <c r="AK47" s="421"/>
      <c r="AL47" s="421"/>
      <c r="AM47" s="421"/>
      <c r="AN47" s="421"/>
      <c r="AO47" s="421"/>
      <c r="AP47" s="421"/>
      <c r="AQ47" s="421"/>
    </row>
    <row r="48" spans="2:47" s="356" customFormat="1" ht="23.45" customHeight="1">
      <c r="B48" s="571" t="s">
        <v>477</v>
      </c>
      <c r="C48" s="424"/>
      <c r="D48" s="425"/>
      <c r="E48" s="424"/>
      <c r="F48" s="424"/>
      <c r="G48" s="424"/>
      <c r="H48" s="424"/>
      <c r="I48" s="424"/>
      <c r="J48" s="425"/>
      <c r="K48" s="425"/>
      <c r="L48" s="425"/>
      <c r="M48" s="425"/>
      <c r="N48" s="425"/>
      <c r="O48" s="425"/>
      <c r="P48" s="425"/>
      <c r="Q48" s="425"/>
      <c r="R48" s="426"/>
      <c r="S48" s="426"/>
      <c r="T48" s="426"/>
      <c r="U48" s="426"/>
      <c r="V48" s="426"/>
      <c r="W48" s="572"/>
      <c r="AE48" s="421"/>
      <c r="AF48" s="421"/>
      <c r="AG48" s="421"/>
      <c r="AH48" s="421"/>
      <c r="AI48" s="421"/>
      <c r="AJ48" s="421"/>
      <c r="AK48" s="421"/>
      <c r="AL48" s="421"/>
      <c r="AM48" s="421"/>
      <c r="AN48" s="421"/>
      <c r="AO48" s="421"/>
      <c r="AP48" s="421"/>
      <c r="AQ48" s="421"/>
    </row>
    <row r="49" spans="2:43" s="356" customFormat="1" ht="37.15" customHeight="1">
      <c r="B49" s="829" t="s">
        <v>373</v>
      </c>
      <c r="C49" s="830"/>
      <c r="D49" s="830"/>
      <c r="E49" s="830"/>
      <c r="F49" s="830"/>
      <c r="G49" s="830"/>
      <c r="H49" s="830"/>
      <c r="I49" s="830"/>
      <c r="J49" s="830"/>
      <c r="K49" s="830"/>
      <c r="L49" s="830"/>
      <c r="M49" s="830"/>
      <c r="N49" s="830"/>
      <c r="O49" s="830"/>
      <c r="P49" s="830"/>
      <c r="Q49" s="830"/>
      <c r="R49" s="830"/>
      <c r="S49" s="830"/>
      <c r="T49" s="830"/>
      <c r="U49" s="830"/>
      <c r="V49" s="830"/>
      <c r="W49" s="831"/>
      <c r="AE49" s="421"/>
      <c r="AF49" s="421"/>
      <c r="AH49" s="421"/>
      <c r="AI49" s="421"/>
      <c r="AJ49" s="421"/>
      <c r="AK49" s="421"/>
      <c r="AL49" s="421"/>
      <c r="AM49" s="421"/>
      <c r="AN49" s="421"/>
      <c r="AO49" s="421"/>
      <c r="AP49" s="421"/>
      <c r="AQ49" s="421"/>
    </row>
    <row r="50" spans="2:43" s="356" customFormat="1" ht="22.9" customHeight="1">
      <c r="B50" s="573" t="s">
        <v>374</v>
      </c>
      <c r="C50" s="501"/>
      <c r="D50" s="501"/>
      <c r="E50" s="501"/>
      <c r="F50" s="501"/>
      <c r="G50" s="501"/>
      <c r="H50" s="501"/>
      <c r="I50" s="501"/>
      <c r="J50" s="501"/>
      <c r="K50" s="501"/>
      <c r="L50" s="501"/>
      <c r="M50" s="501"/>
      <c r="N50" s="501"/>
      <c r="O50" s="501"/>
      <c r="P50" s="501"/>
      <c r="Q50" s="501"/>
      <c r="R50" s="502"/>
      <c r="S50" s="502"/>
      <c r="T50" s="502"/>
      <c r="U50" s="502"/>
      <c r="V50" s="502"/>
      <c r="W50" s="574"/>
      <c r="AE50" s="421"/>
      <c r="AF50" s="421"/>
      <c r="AH50" s="421"/>
      <c r="AI50" s="421"/>
      <c r="AJ50" s="421"/>
      <c r="AK50" s="421"/>
      <c r="AL50" s="421"/>
      <c r="AM50" s="421"/>
      <c r="AN50" s="421"/>
      <c r="AO50" s="421"/>
      <c r="AP50" s="421"/>
      <c r="AQ50" s="421"/>
    </row>
    <row r="51" spans="2:43" s="356" customFormat="1" ht="37.15" customHeight="1">
      <c r="B51" s="832" t="s">
        <v>476</v>
      </c>
      <c r="C51" s="833"/>
      <c r="D51" s="833"/>
      <c r="E51" s="833"/>
      <c r="F51" s="833"/>
      <c r="G51" s="833"/>
      <c r="H51" s="833"/>
      <c r="I51" s="833"/>
      <c r="J51" s="833"/>
      <c r="K51" s="833"/>
      <c r="L51" s="833"/>
      <c r="M51" s="833"/>
      <c r="N51" s="833"/>
      <c r="O51" s="833"/>
      <c r="P51" s="833"/>
      <c r="Q51" s="833"/>
      <c r="R51" s="833"/>
      <c r="S51" s="833"/>
      <c r="T51" s="833"/>
      <c r="U51" s="833"/>
      <c r="V51" s="833"/>
      <c r="W51" s="834"/>
      <c r="AE51" s="421"/>
      <c r="AF51" s="421"/>
      <c r="AG51" s="421"/>
      <c r="AH51" s="421"/>
      <c r="AI51" s="421"/>
      <c r="AJ51" s="421"/>
      <c r="AK51" s="421"/>
      <c r="AL51" s="421"/>
      <c r="AM51" s="421"/>
      <c r="AN51" s="421"/>
      <c r="AO51" s="421"/>
      <c r="AP51" s="421"/>
      <c r="AQ51" s="421"/>
    </row>
    <row r="52" spans="2:43" s="356" customFormat="1" ht="23.45" customHeight="1">
      <c r="B52" s="575" t="s">
        <v>475</v>
      </c>
      <c r="C52" s="424"/>
      <c r="D52" s="425"/>
      <c r="E52" s="424"/>
      <c r="F52" s="424"/>
      <c r="G52" s="424"/>
      <c r="H52" s="424"/>
      <c r="I52" s="424"/>
      <c r="J52" s="425"/>
      <c r="K52" s="425"/>
      <c r="L52" s="425"/>
      <c r="M52" s="425"/>
      <c r="N52" s="425"/>
      <c r="O52" s="425"/>
      <c r="P52" s="425"/>
      <c r="Q52" s="425"/>
      <c r="R52" s="426"/>
      <c r="S52" s="426"/>
      <c r="T52" s="426"/>
      <c r="U52" s="426"/>
      <c r="V52" s="426"/>
      <c r="W52" s="572"/>
      <c r="AE52" s="421"/>
      <c r="AF52" s="421"/>
      <c r="AG52" s="421"/>
      <c r="AH52" s="421"/>
      <c r="AI52" s="421"/>
      <c r="AJ52" s="421"/>
      <c r="AK52" s="421"/>
      <c r="AL52" s="421"/>
      <c r="AM52" s="421"/>
      <c r="AN52" s="421"/>
      <c r="AO52" s="421"/>
      <c r="AP52" s="421"/>
      <c r="AQ52" s="421"/>
    </row>
    <row r="53" spans="2:43" s="356" customFormat="1" ht="48.6" customHeight="1">
      <c r="B53" s="829" t="s">
        <v>460</v>
      </c>
      <c r="C53" s="830"/>
      <c r="D53" s="830"/>
      <c r="E53" s="830"/>
      <c r="F53" s="830"/>
      <c r="G53" s="830"/>
      <c r="H53" s="830"/>
      <c r="I53" s="830"/>
      <c r="J53" s="830"/>
      <c r="K53" s="830"/>
      <c r="L53" s="830"/>
      <c r="M53" s="830"/>
      <c r="N53" s="830"/>
      <c r="O53" s="830"/>
      <c r="P53" s="830"/>
      <c r="Q53" s="830"/>
      <c r="R53" s="830"/>
      <c r="S53" s="830"/>
      <c r="T53" s="830"/>
      <c r="U53" s="830"/>
      <c r="V53" s="830"/>
      <c r="W53" s="831"/>
      <c r="AE53" s="421"/>
      <c r="AF53" s="421"/>
      <c r="AG53" s="421"/>
      <c r="AH53" s="421"/>
      <c r="AI53" s="421"/>
      <c r="AJ53" s="421"/>
      <c r="AK53" s="421"/>
      <c r="AL53" s="421"/>
      <c r="AM53" s="421"/>
      <c r="AN53" s="421"/>
      <c r="AO53" s="421"/>
      <c r="AP53" s="421"/>
      <c r="AQ53" s="421"/>
    </row>
    <row r="54" spans="2:43" s="356" customFormat="1" ht="37.15" customHeight="1">
      <c r="B54" s="835" t="s">
        <v>375</v>
      </c>
      <c r="C54" s="836"/>
      <c r="D54" s="836"/>
      <c r="E54" s="836"/>
      <c r="F54" s="836"/>
      <c r="G54" s="836"/>
      <c r="H54" s="836"/>
      <c r="I54" s="836"/>
      <c r="J54" s="836"/>
      <c r="K54" s="836"/>
      <c r="L54" s="836"/>
      <c r="M54" s="836"/>
      <c r="N54" s="836"/>
      <c r="O54" s="836"/>
      <c r="P54" s="836"/>
      <c r="Q54" s="836"/>
      <c r="R54" s="836"/>
      <c r="S54" s="836"/>
      <c r="T54" s="836"/>
      <c r="U54" s="836"/>
      <c r="V54" s="836"/>
      <c r="W54" s="837"/>
      <c r="AE54" s="421"/>
      <c r="AF54" s="421"/>
      <c r="AG54" s="421"/>
      <c r="AH54" s="421"/>
      <c r="AI54" s="421"/>
      <c r="AJ54" s="421"/>
      <c r="AK54" s="421"/>
      <c r="AL54" s="421"/>
      <c r="AM54" s="421"/>
      <c r="AN54" s="421"/>
      <c r="AO54" s="421"/>
      <c r="AP54" s="421"/>
      <c r="AQ54" s="421"/>
    </row>
    <row r="55" spans="2:43" s="356" customFormat="1" ht="37.15" customHeight="1">
      <c r="B55" s="829" t="s">
        <v>376</v>
      </c>
      <c r="C55" s="830"/>
      <c r="D55" s="830"/>
      <c r="E55" s="830"/>
      <c r="F55" s="830"/>
      <c r="G55" s="830"/>
      <c r="H55" s="830"/>
      <c r="I55" s="830"/>
      <c r="J55" s="830"/>
      <c r="K55" s="830"/>
      <c r="L55" s="830"/>
      <c r="M55" s="830"/>
      <c r="N55" s="830"/>
      <c r="O55" s="830"/>
      <c r="P55" s="830"/>
      <c r="Q55" s="830"/>
      <c r="R55" s="830"/>
      <c r="S55" s="830"/>
      <c r="T55" s="830"/>
      <c r="U55" s="830"/>
      <c r="V55" s="830"/>
      <c r="W55" s="831"/>
      <c r="AE55" s="421"/>
      <c r="AF55" s="421"/>
      <c r="AG55" s="421"/>
      <c r="AH55" s="421"/>
      <c r="AI55" s="421"/>
      <c r="AJ55" s="421"/>
      <c r="AK55" s="421"/>
      <c r="AL55" s="421"/>
      <c r="AM55" s="421"/>
      <c r="AN55" s="421"/>
      <c r="AO55" s="421"/>
      <c r="AP55" s="421"/>
      <c r="AQ55" s="421"/>
    </row>
    <row r="56" spans="2:43" s="356" customFormat="1" ht="37.15" customHeight="1">
      <c r="B56" s="838" t="s">
        <v>474</v>
      </c>
      <c r="C56" s="839"/>
      <c r="D56" s="839"/>
      <c r="E56" s="839"/>
      <c r="F56" s="839"/>
      <c r="G56" s="839"/>
      <c r="H56" s="839"/>
      <c r="I56" s="839"/>
      <c r="J56" s="839"/>
      <c r="K56" s="839"/>
      <c r="L56" s="839"/>
      <c r="M56" s="839"/>
      <c r="N56" s="839"/>
      <c r="O56" s="839"/>
      <c r="P56" s="839"/>
      <c r="Q56" s="839"/>
      <c r="R56" s="839"/>
      <c r="S56" s="839"/>
      <c r="T56" s="839"/>
      <c r="U56" s="839"/>
      <c r="V56" s="839"/>
      <c r="W56" s="840"/>
      <c r="AE56" s="421"/>
      <c r="AF56" s="421"/>
      <c r="AG56" s="421"/>
      <c r="AH56" s="421"/>
      <c r="AI56" s="421"/>
      <c r="AJ56" s="421"/>
      <c r="AK56" s="421"/>
      <c r="AL56" s="421"/>
      <c r="AM56" s="421"/>
      <c r="AN56" s="421"/>
      <c r="AO56" s="421"/>
      <c r="AP56" s="421"/>
      <c r="AQ56" s="421"/>
    </row>
    <row r="57" spans="2:43" s="356" customFormat="1" ht="37.15" customHeight="1">
      <c r="B57" s="829" t="s">
        <v>377</v>
      </c>
      <c r="C57" s="830"/>
      <c r="D57" s="830"/>
      <c r="E57" s="830"/>
      <c r="F57" s="830"/>
      <c r="G57" s="830"/>
      <c r="H57" s="830"/>
      <c r="I57" s="830"/>
      <c r="J57" s="830"/>
      <c r="K57" s="830"/>
      <c r="L57" s="830"/>
      <c r="M57" s="830"/>
      <c r="N57" s="830"/>
      <c r="O57" s="830"/>
      <c r="P57" s="830"/>
      <c r="Q57" s="830"/>
      <c r="R57" s="830"/>
      <c r="S57" s="830"/>
      <c r="T57" s="830"/>
      <c r="U57" s="830"/>
      <c r="V57" s="830"/>
      <c r="W57" s="831"/>
      <c r="AE57" s="421"/>
      <c r="AF57" s="421"/>
      <c r="AG57" s="421"/>
      <c r="AH57" s="421"/>
      <c r="AI57" s="421"/>
      <c r="AJ57" s="421"/>
      <c r="AK57" s="421"/>
      <c r="AL57" s="421"/>
      <c r="AM57" s="421"/>
      <c r="AN57" s="421"/>
      <c r="AO57" s="421"/>
      <c r="AP57" s="421"/>
      <c r="AQ57" s="421"/>
    </row>
    <row r="58" spans="2:43" s="356" customFormat="1" ht="37.15" customHeight="1">
      <c r="B58" s="829" t="s">
        <v>378</v>
      </c>
      <c r="C58" s="830"/>
      <c r="D58" s="830"/>
      <c r="E58" s="830"/>
      <c r="F58" s="830"/>
      <c r="G58" s="830"/>
      <c r="H58" s="830"/>
      <c r="I58" s="830"/>
      <c r="J58" s="830"/>
      <c r="K58" s="830"/>
      <c r="L58" s="830"/>
      <c r="M58" s="830"/>
      <c r="N58" s="830"/>
      <c r="O58" s="830"/>
      <c r="P58" s="830"/>
      <c r="Q58" s="830"/>
      <c r="R58" s="830"/>
      <c r="S58" s="830"/>
      <c r="T58" s="830"/>
      <c r="U58" s="830"/>
      <c r="V58" s="830"/>
      <c r="W58" s="831"/>
      <c r="AE58" s="421"/>
      <c r="AF58" s="421"/>
      <c r="AG58" s="421"/>
      <c r="AH58" s="421"/>
      <c r="AI58" s="421"/>
      <c r="AJ58" s="421"/>
      <c r="AK58" s="421"/>
      <c r="AL58" s="421"/>
      <c r="AM58" s="421"/>
      <c r="AN58" s="421"/>
      <c r="AO58" s="421"/>
      <c r="AP58" s="421"/>
      <c r="AQ58" s="421"/>
    </row>
    <row r="59" spans="2:43" s="356" customFormat="1" ht="37.15" customHeight="1">
      <c r="B59" s="829" t="s">
        <v>379</v>
      </c>
      <c r="C59" s="830"/>
      <c r="D59" s="830"/>
      <c r="E59" s="830"/>
      <c r="F59" s="830"/>
      <c r="G59" s="830"/>
      <c r="H59" s="830"/>
      <c r="I59" s="830"/>
      <c r="J59" s="830"/>
      <c r="K59" s="830"/>
      <c r="L59" s="830"/>
      <c r="M59" s="830"/>
      <c r="N59" s="830"/>
      <c r="O59" s="830"/>
      <c r="P59" s="830"/>
      <c r="Q59" s="830"/>
      <c r="R59" s="830"/>
      <c r="S59" s="830"/>
      <c r="T59" s="830"/>
      <c r="U59" s="830"/>
      <c r="V59" s="830"/>
      <c r="W59" s="831"/>
      <c r="AE59" s="421"/>
      <c r="AF59" s="421"/>
      <c r="AG59" s="421"/>
      <c r="AH59" s="421"/>
      <c r="AI59" s="421"/>
      <c r="AJ59" s="421"/>
      <c r="AK59" s="421"/>
      <c r="AL59" s="421"/>
      <c r="AM59" s="421"/>
      <c r="AN59" s="421"/>
      <c r="AO59" s="421"/>
      <c r="AP59" s="421"/>
      <c r="AQ59" s="421"/>
    </row>
    <row r="60" spans="2:43" s="356" customFormat="1" ht="37.15" customHeight="1" thickBot="1">
      <c r="B60" s="901" t="s">
        <v>473</v>
      </c>
      <c r="C60" s="902"/>
      <c r="D60" s="902"/>
      <c r="E60" s="902"/>
      <c r="F60" s="902"/>
      <c r="G60" s="902"/>
      <c r="H60" s="902"/>
      <c r="I60" s="902"/>
      <c r="J60" s="902"/>
      <c r="K60" s="902"/>
      <c r="L60" s="902"/>
      <c r="M60" s="902"/>
      <c r="N60" s="902"/>
      <c r="O60" s="902"/>
      <c r="P60" s="902"/>
      <c r="Q60" s="902"/>
      <c r="R60" s="902"/>
      <c r="S60" s="902"/>
      <c r="T60" s="902"/>
      <c r="U60" s="902"/>
      <c r="V60" s="902"/>
      <c r="W60" s="903"/>
      <c r="AE60" s="421"/>
      <c r="AF60" s="421"/>
      <c r="AG60" s="421"/>
      <c r="AH60" s="421"/>
      <c r="AI60" s="421"/>
      <c r="AJ60" s="421"/>
      <c r="AK60" s="421"/>
      <c r="AL60" s="421"/>
      <c r="AM60" s="421"/>
      <c r="AN60" s="421"/>
      <c r="AO60" s="421"/>
      <c r="AP60" s="421"/>
      <c r="AQ60" s="421"/>
    </row>
    <row r="61" spans="2:43" s="356" customFormat="1" ht="18" customHeight="1">
      <c r="B61" s="516"/>
      <c r="C61" s="516"/>
      <c r="D61" s="516"/>
      <c r="E61" s="516"/>
      <c r="F61" s="516"/>
      <c r="G61" s="516"/>
      <c r="H61" s="516"/>
      <c r="I61" s="516"/>
      <c r="J61" s="516"/>
      <c r="K61" s="516"/>
      <c r="L61" s="516"/>
      <c r="M61" s="516"/>
      <c r="N61" s="516"/>
      <c r="O61" s="516"/>
      <c r="P61" s="516"/>
      <c r="Q61" s="516"/>
      <c r="R61" s="516"/>
      <c r="S61" s="516"/>
      <c r="T61" s="516"/>
      <c r="U61" s="516"/>
      <c r="V61" s="516"/>
      <c r="W61" s="516"/>
      <c r="AE61" s="421"/>
      <c r="AF61" s="421"/>
      <c r="AG61" s="421"/>
      <c r="AH61" s="421"/>
      <c r="AI61" s="421"/>
      <c r="AJ61" s="421"/>
      <c r="AK61" s="421"/>
      <c r="AL61" s="421"/>
      <c r="AM61" s="421"/>
      <c r="AN61" s="421"/>
      <c r="AO61" s="421"/>
      <c r="AP61" s="421"/>
      <c r="AQ61" s="421"/>
    </row>
    <row r="62" spans="2:43" s="356" customFormat="1" ht="18" customHeight="1">
      <c r="B62" s="516"/>
      <c r="C62" s="516"/>
      <c r="D62" s="516"/>
      <c r="E62" s="516"/>
      <c r="F62" s="516"/>
      <c r="G62" s="516"/>
      <c r="H62" s="516"/>
      <c r="I62" s="516"/>
      <c r="J62" s="516"/>
      <c r="K62" s="516"/>
      <c r="L62" s="516"/>
      <c r="M62" s="516"/>
      <c r="N62" s="516"/>
      <c r="O62" s="516"/>
      <c r="P62" s="516"/>
      <c r="Q62" s="516"/>
      <c r="R62" s="516"/>
      <c r="S62" s="516"/>
      <c r="T62" s="516"/>
      <c r="U62" s="516"/>
      <c r="V62" s="516"/>
      <c r="W62" s="516"/>
      <c r="AE62" s="421"/>
      <c r="AF62" s="421"/>
      <c r="AG62" s="421"/>
      <c r="AH62" s="421"/>
      <c r="AI62" s="421"/>
      <c r="AJ62" s="421"/>
      <c r="AK62" s="421"/>
      <c r="AL62" s="421"/>
      <c r="AM62" s="421"/>
      <c r="AN62" s="421"/>
      <c r="AO62" s="421"/>
      <c r="AP62" s="421"/>
      <c r="AQ62" s="421"/>
    </row>
    <row r="63" spans="2:43" s="356" customFormat="1" ht="18" customHeight="1">
      <c r="B63" s="516"/>
      <c r="C63" s="516"/>
      <c r="D63" s="516"/>
      <c r="E63" s="516"/>
      <c r="F63" s="516"/>
      <c r="G63" s="516"/>
      <c r="H63" s="516"/>
      <c r="I63" s="516"/>
      <c r="J63" s="516"/>
      <c r="K63" s="516"/>
      <c r="L63" s="516"/>
      <c r="M63" s="516"/>
      <c r="N63" s="516"/>
      <c r="O63" s="516"/>
      <c r="P63" s="516"/>
      <c r="Q63" s="516"/>
      <c r="R63" s="516"/>
      <c r="S63" s="516"/>
      <c r="T63" s="516"/>
      <c r="U63" s="516"/>
      <c r="V63" s="516"/>
      <c r="W63" s="516"/>
      <c r="AE63" s="421"/>
      <c r="AF63" s="421"/>
      <c r="AG63" s="421"/>
      <c r="AH63" s="421"/>
      <c r="AI63" s="421"/>
      <c r="AJ63" s="421"/>
      <c r="AK63" s="421"/>
      <c r="AL63" s="421"/>
      <c r="AM63" s="421"/>
      <c r="AN63" s="421"/>
      <c r="AO63" s="421"/>
      <c r="AP63" s="421"/>
      <c r="AQ63" s="421"/>
    </row>
    <row r="64" spans="2:43" s="356" customFormat="1" ht="18" customHeight="1">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1"/>
      <c r="Z64" s="421"/>
      <c r="AA64" s="421"/>
      <c r="AB64" s="421"/>
      <c r="AC64" s="421"/>
      <c r="AD64" s="421"/>
      <c r="AE64" s="421"/>
      <c r="AF64" s="421"/>
      <c r="AG64" s="421"/>
      <c r="AH64" s="421"/>
      <c r="AI64" s="421"/>
      <c r="AJ64" s="421"/>
      <c r="AK64" s="421"/>
      <c r="AL64" s="421"/>
      <c r="AM64" s="421"/>
      <c r="AN64" s="421"/>
      <c r="AO64" s="421"/>
      <c r="AP64" s="421"/>
      <c r="AQ64" s="421"/>
    </row>
    <row r="65" spans="2:46" s="356" customFormat="1" ht="18" customHeight="1"/>
    <row r="66" spans="2:46" ht="25.15" hidden="1" customHeight="1">
      <c r="B66" s="163"/>
      <c r="C66" s="164" t="s">
        <v>164</v>
      </c>
      <c r="D66" s="163"/>
      <c r="E66" s="163"/>
      <c r="F66" s="163"/>
      <c r="G66" s="163"/>
      <c r="H66" s="164" t="s">
        <v>164</v>
      </c>
      <c r="I66" s="163"/>
      <c r="J66" s="163"/>
      <c r="K66" s="163"/>
      <c r="L66" s="163"/>
      <c r="M66" s="164" t="s">
        <v>164</v>
      </c>
      <c r="N66" s="163"/>
      <c r="O66" s="163"/>
      <c r="P66" s="163"/>
      <c r="Q66" s="163"/>
      <c r="R66" s="164" t="s">
        <v>164</v>
      </c>
      <c r="S66" s="163"/>
      <c r="T66" s="163"/>
      <c r="U66" s="163"/>
      <c r="V66" s="163"/>
      <c r="W66" s="164" t="s">
        <v>164</v>
      </c>
      <c r="X66" s="163"/>
      <c r="Y66" s="163"/>
      <c r="Z66" s="163"/>
      <c r="AA66" s="163"/>
      <c r="AB66" s="164" t="s">
        <v>164</v>
      </c>
      <c r="AC66" s="163"/>
      <c r="AD66" s="163"/>
      <c r="AE66" s="163"/>
      <c r="AF66" s="163"/>
      <c r="AG66" s="164" t="s">
        <v>164</v>
      </c>
      <c r="AH66" s="163"/>
      <c r="AI66" s="163"/>
      <c r="AJ66" s="163"/>
      <c r="AK66" s="163"/>
      <c r="AL66" s="164" t="s">
        <v>164</v>
      </c>
      <c r="AM66" s="163"/>
      <c r="AN66" s="163"/>
      <c r="AO66" s="163"/>
      <c r="AP66" s="163"/>
      <c r="AQ66" s="164" t="s">
        <v>164</v>
      </c>
      <c r="AR66" s="163"/>
      <c r="AS66" s="163"/>
      <c r="AT66" s="163"/>
    </row>
    <row r="67" spans="2:46" ht="16.899999999999999" hidden="1" customHeight="1">
      <c r="B67" s="841" t="s">
        <v>164</v>
      </c>
      <c r="R67" s="195" t="s">
        <v>183</v>
      </c>
      <c r="S67" s="195"/>
      <c r="T67" s="195" t="s">
        <v>184</v>
      </c>
      <c r="U67" s="195"/>
      <c r="V67" s="195" t="s">
        <v>185</v>
      </c>
    </row>
    <row r="68" spans="2:46" ht="16.899999999999999" hidden="1" customHeight="1">
      <c r="B68" s="841"/>
      <c r="D68" s="389" t="s">
        <v>329</v>
      </c>
      <c r="P68" s="828" t="s">
        <v>126</v>
      </c>
      <c r="Q68" s="828"/>
      <c r="R68" s="130">
        <f>IF(R1="",0,1)</f>
        <v>0</v>
      </c>
      <c r="S68" s="155" t="s">
        <v>127</v>
      </c>
      <c r="T68" s="130">
        <f>IF(T1="",0,1)</f>
        <v>0</v>
      </c>
      <c r="U68" s="155" t="s">
        <v>128</v>
      </c>
      <c r="V68" s="130">
        <f>IF(V1="",0,1)</f>
        <v>0</v>
      </c>
      <c r="W68" s="155" t="s">
        <v>129</v>
      </c>
      <c r="Y68" s="162">
        <f>SUM(R68,T68,V68)</f>
        <v>0</v>
      </c>
      <c r="Z68" s="119" t="s">
        <v>166</v>
      </c>
    </row>
    <row r="69" spans="2:46" ht="16.899999999999999" hidden="1" customHeight="1">
      <c r="B69" s="841"/>
      <c r="D69" s="388" t="s">
        <v>327</v>
      </c>
      <c r="E69" s="388" t="s">
        <v>0</v>
      </c>
      <c r="F69" s="388" t="s">
        <v>328</v>
      </c>
    </row>
    <row r="70" spans="2:46" ht="16.899999999999999" hidden="1" customHeight="1">
      <c r="B70" s="841"/>
      <c r="D70" s="388">
        <v>2</v>
      </c>
      <c r="E70" s="388">
        <v>1</v>
      </c>
      <c r="F70" s="388">
        <v>4</v>
      </c>
      <c r="R70" s="389" t="s">
        <v>187</v>
      </c>
      <c r="U70" s="135"/>
      <c r="V70" s="135"/>
      <c r="X70" s="365" t="s">
        <v>167</v>
      </c>
      <c r="Y70" s="825" t="str">
        <f>IF(Y68=3,"",IF(Y68=0,Y91,IF(R1=1,Y93,IF(R1&gt;=4,Y93,IF(R1="",Y91,IF(T1="",Y94,IF(V1="",Y95)))))))</f>
        <v>☜  「申告書」の提出日をプルダウン入力してください。 （または印刷後に記入）</v>
      </c>
      <c r="Z70" s="826"/>
      <c r="AA70" s="826"/>
      <c r="AB70" s="826"/>
      <c r="AC70" s="826"/>
      <c r="AD70" s="826"/>
      <c r="AE70" s="826"/>
      <c r="AF70" s="826"/>
      <c r="AG70" s="826"/>
      <c r="AH70" s="826"/>
      <c r="AI70" s="826"/>
      <c r="AJ70" s="826"/>
      <c r="AK70" s="826"/>
      <c r="AL70" s="826"/>
      <c r="AM70" s="826"/>
      <c r="AN70" s="826"/>
      <c r="AO70" s="826"/>
      <c r="AP70" s="826"/>
      <c r="AQ70" s="826"/>
      <c r="AR70" s="826"/>
      <c r="AS70" s="826"/>
      <c r="AT70" s="827"/>
    </row>
    <row r="71" spans="2:46" ht="16.899999999999999" hidden="1" customHeight="1">
      <c r="B71" s="841"/>
      <c r="D71" s="388">
        <v>3</v>
      </c>
      <c r="E71" s="388">
        <v>12</v>
      </c>
      <c r="F71" s="388">
        <v>5</v>
      </c>
      <c r="R71" s="389" t="s">
        <v>189</v>
      </c>
      <c r="U71" s="135"/>
      <c r="V71" s="135"/>
      <c r="X71" s="366" t="s">
        <v>168</v>
      </c>
      <c r="Y71" s="367" t="str">
        <f>IF(E4="",Y96,Y97)</f>
        <v>☜  「事業所名」を入力してください。 （または印刷後に記入）</v>
      </c>
      <c r="Z71" s="368"/>
      <c r="AA71" s="368"/>
      <c r="AB71" s="368"/>
      <c r="AC71" s="368"/>
      <c r="AD71" s="368"/>
      <c r="AE71" s="368"/>
      <c r="AF71" s="368"/>
      <c r="AG71" s="368"/>
      <c r="AH71" s="368"/>
      <c r="AI71" s="368"/>
      <c r="AJ71" s="368"/>
      <c r="AK71" s="368"/>
      <c r="AL71" s="368"/>
      <c r="AM71" s="368"/>
      <c r="AN71" s="368"/>
      <c r="AO71" s="368"/>
      <c r="AP71" s="368"/>
      <c r="AQ71" s="368"/>
      <c r="AR71" s="368"/>
      <c r="AS71" s="368"/>
      <c r="AT71" s="369"/>
    </row>
    <row r="72" spans="2:46" ht="16.899999999999999" hidden="1" customHeight="1">
      <c r="B72" s="841"/>
      <c r="D72" s="388"/>
      <c r="E72" s="388"/>
      <c r="F72" s="388">
        <v>6</v>
      </c>
      <c r="U72" s="135"/>
      <c r="V72" s="135"/>
      <c r="X72" s="366" t="s">
        <v>169</v>
      </c>
      <c r="Y72" s="367" t="str">
        <f>IF(D6="",Y98,IF(K6="",Y99,IF(R6="",Y100,IF(AND(Q106=2,M106=0),Y101,Y117))))</f>
        <v>☜ 担当者、固定電話、携帯電話の各欄を入力 してください。（または印刷後に記入）</v>
      </c>
      <c r="Z72" s="368"/>
      <c r="AA72" s="368"/>
      <c r="AB72" s="368"/>
      <c r="AC72" s="368"/>
      <c r="AD72" s="368"/>
      <c r="AE72" s="368"/>
      <c r="AF72" s="368"/>
      <c r="AG72" s="368"/>
      <c r="AH72" s="368"/>
      <c r="AI72" s="368"/>
      <c r="AJ72" s="368"/>
      <c r="AK72" s="368"/>
      <c r="AL72" s="368"/>
      <c r="AM72" s="368"/>
      <c r="AN72" s="368"/>
      <c r="AO72" s="368"/>
      <c r="AP72" s="368"/>
      <c r="AQ72" s="368"/>
      <c r="AR72" s="368"/>
      <c r="AS72" s="368"/>
      <c r="AT72" s="369"/>
    </row>
    <row r="73" spans="2:46" s="356" customFormat="1" ht="16.899999999999999" hidden="1" customHeight="1">
      <c r="B73" s="530"/>
      <c r="D73" s="388"/>
      <c r="E73" s="388"/>
      <c r="F73" s="388">
        <v>7</v>
      </c>
      <c r="U73" s="135"/>
      <c r="V73" s="135"/>
      <c r="X73" s="366" t="s">
        <v>484</v>
      </c>
      <c r="Y73" s="367" t="str">
        <f>IF(M109=0,Y102,Y117)</f>
        <v>☜  申告書に記載された「3.誓約事項」を確認してください。事実に相違ないことを誓約しますか？</v>
      </c>
      <c r="Z73" s="368"/>
      <c r="AA73" s="368"/>
      <c r="AB73" s="368"/>
      <c r="AC73" s="368"/>
      <c r="AD73" s="368"/>
      <c r="AE73" s="368"/>
      <c r="AF73" s="368"/>
      <c r="AG73" s="368"/>
      <c r="AH73" s="368"/>
      <c r="AI73" s="368"/>
      <c r="AJ73" s="368"/>
      <c r="AK73" s="368"/>
      <c r="AL73" s="368"/>
      <c r="AM73" s="368"/>
      <c r="AN73" s="368"/>
      <c r="AO73" s="368"/>
      <c r="AP73" s="368"/>
      <c r="AQ73" s="368"/>
      <c r="AR73" s="368"/>
      <c r="AS73" s="368"/>
      <c r="AT73" s="369"/>
    </row>
    <row r="74" spans="2:46" ht="16.899999999999999" hidden="1" customHeight="1">
      <c r="B74" s="163"/>
      <c r="D74" s="388"/>
      <c r="E74" s="388"/>
      <c r="F74" s="388">
        <v>8</v>
      </c>
      <c r="U74" s="135"/>
      <c r="V74" s="135"/>
      <c r="X74" s="370" t="s">
        <v>489</v>
      </c>
      <c r="Y74" s="367" t="str">
        <f>IF(M115=0,Y103,IF(M115&gt;1,Y104,Y117))</f>
        <v>☜ 該当するチェックボックスを一つ選び、「ＯＮ＝✓」にしてください。</v>
      </c>
      <c r="Z74" s="368"/>
      <c r="AA74" s="368"/>
      <c r="AB74" s="368"/>
      <c r="AC74" s="368"/>
      <c r="AD74" s="368"/>
      <c r="AE74" s="368"/>
      <c r="AF74" s="368"/>
      <c r="AG74" s="368"/>
      <c r="AH74" s="368"/>
      <c r="AI74" s="368"/>
      <c r="AJ74" s="368"/>
      <c r="AK74" s="368"/>
      <c r="AL74" s="368"/>
      <c r="AM74" s="368"/>
      <c r="AN74" s="368"/>
      <c r="AO74" s="368"/>
      <c r="AP74" s="368"/>
      <c r="AQ74" s="368"/>
      <c r="AR74" s="368"/>
      <c r="AS74" s="368"/>
      <c r="AT74" s="369"/>
    </row>
    <row r="75" spans="2:46" ht="16.899999999999999" hidden="1" customHeight="1">
      <c r="B75" s="163"/>
      <c r="D75" s="388"/>
      <c r="E75" s="388"/>
      <c r="F75" s="388">
        <v>9</v>
      </c>
      <c r="U75" s="135"/>
      <c r="X75" s="371" t="s">
        <v>296</v>
      </c>
      <c r="Y75" s="372" t="str">
        <f>IF(M118=0,Y107,Y117)</f>
        <v>☜  「④申告確認受付票」シートは、全ての入力が終了してから印刷してください。</v>
      </c>
      <c r="Z75" s="373"/>
      <c r="AA75" s="373"/>
      <c r="AB75" s="373"/>
      <c r="AC75" s="373"/>
      <c r="AD75" s="373"/>
      <c r="AE75" s="373"/>
      <c r="AF75" s="373"/>
      <c r="AG75" s="373"/>
      <c r="AH75" s="373"/>
      <c r="AI75" s="373"/>
      <c r="AJ75" s="373"/>
      <c r="AK75" s="373"/>
      <c r="AL75" s="373"/>
      <c r="AM75" s="373"/>
      <c r="AN75" s="373"/>
      <c r="AO75" s="373"/>
      <c r="AP75" s="373"/>
      <c r="AQ75" s="373"/>
      <c r="AR75" s="373"/>
      <c r="AS75" s="373"/>
      <c r="AT75" s="374"/>
    </row>
    <row r="76" spans="2:46" ht="16.899999999999999" hidden="1" customHeight="1">
      <c r="B76" s="163"/>
      <c r="D76" s="388"/>
      <c r="E76" s="388"/>
      <c r="F76" s="388">
        <v>10</v>
      </c>
      <c r="U76" s="135"/>
      <c r="X76" s="375" t="s">
        <v>490</v>
      </c>
      <c r="Y76" s="372" t="str">
        <f>IF(M120=0,Y109,Y117)</f>
        <v>☜  「① 売上高入力」シートは、印刷しましたか？</v>
      </c>
      <c r="Z76" s="373"/>
      <c r="AA76" s="373"/>
      <c r="AB76" s="373"/>
      <c r="AC76" s="373"/>
      <c r="AD76" s="373"/>
      <c r="AE76" s="373"/>
      <c r="AF76" s="373"/>
      <c r="AG76" s="373"/>
      <c r="AH76" s="373"/>
      <c r="AI76" s="373"/>
      <c r="AJ76" s="373"/>
      <c r="AK76" s="373"/>
      <c r="AL76" s="373"/>
      <c r="AM76" s="373"/>
      <c r="AN76" s="373"/>
      <c r="AO76" s="373"/>
      <c r="AP76" s="373"/>
      <c r="AQ76" s="373"/>
      <c r="AR76" s="373"/>
      <c r="AS76" s="373"/>
      <c r="AT76" s="374"/>
    </row>
    <row r="77" spans="2:46" ht="16.899999999999999" hidden="1" customHeight="1">
      <c r="B77" s="163"/>
      <c r="D77" s="388"/>
      <c r="E77" s="388"/>
      <c r="F77" s="388">
        <v>11</v>
      </c>
      <c r="U77" s="135"/>
      <c r="X77" s="375" t="s">
        <v>323</v>
      </c>
      <c r="Y77" s="372" t="str">
        <f>IF(AND(M120=0,M122=0),"",IF(AND(M120=1,M122=0),Y106,IF(AND(M120=0,M122=1),Y118,Y117)))</f>
        <v/>
      </c>
      <c r="Z77" s="373"/>
      <c r="AA77" s="373"/>
      <c r="AB77" s="373"/>
      <c r="AC77" s="373"/>
      <c r="AD77" s="373"/>
      <c r="AE77" s="373"/>
      <c r="AF77" s="373"/>
      <c r="AG77" s="373"/>
      <c r="AH77" s="373"/>
      <c r="AI77" s="373"/>
      <c r="AJ77" s="373"/>
      <c r="AK77" s="373"/>
      <c r="AL77" s="373"/>
      <c r="AM77" s="373"/>
      <c r="AN77" s="373"/>
      <c r="AO77" s="373"/>
      <c r="AP77" s="373"/>
      <c r="AQ77" s="373"/>
      <c r="AR77" s="373"/>
      <c r="AS77" s="373"/>
      <c r="AT77" s="374"/>
    </row>
    <row r="78" spans="2:46" ht="16.899999999999999" hidden="1" customHeight="1">
      <c r="B78" s="163"/>
      <c r="D78" s="388"/>
      <c r="E78" s="388"/>
      <c r="F78" s="388">
        <v>12</v>
      </c>
      <c r="U78" s="135"/>
      <c r="X78" s="375" t="s">
        <v>345</v>
      </c>
      <c r="Y78" s="372" t="str">
        <f>IF(M124=0,Y110,Y117)</f>
        <v>☜  「②事業収入割合・軽減率 算出」シート は、印刷しましたか？</v>
      </c>
      <c r="Z78" s="373"/>
      <c r="AA78" s="373"/>
      <c r="AB78" s="373"/>
      <c r="AC78" s="373"/>
      <c r="AD78" s="373"/>
      <c r="AE78" s="373"/>
      <c r="AF78" s="373"/>
      <c r="AG78" s="373"/>
      <c r="AH78" s="373"/>
      <c r="AI78" s="373"/>
      <c r="AJ78" s="373"/>
      <c r="AK78" s="373"/>
      <c r="AL78" s="373"/>
      <c r="AM78" s="373"/>
      <c r="AN78" s="373"/>
      <c r="AO78" s="373"/>
      <c r="AP78" s="373"/>
      <c r="AQ78" s="373"/>
      <c r="AR78" s="373"/>
      <c r="AS78" s="373"/>
      <c r="AT78" s="374"/>
    </row>
    <row r="79" spans="2:46" ht="16.899999999999999" hidden="1" customHeight="1">
      <c r="B79" s="163"/>
      <c r="D79" s="388"/>
      <c r="E79" s="388"/>
      <c r="F79" s="388">
        <v>13</v>
      </c>
      <c r="U79" s="135"/>
      <c r="X79" s="376" t="s">
        <v>346</v>
      </c>
      <c r="Y79" s="372" t="str">
        <f>IF(M126=0,Y111,Y117)</f>
        <v>☜　「③申告書転記」シート  は、印刷しましたか？</v>
      </c>
      <c r="Z79" s="373"/>
      <c r="AA79" s="373"/>
      <c r="AB79" s="373"/>
      <c r="AC79" s="373"/>
      <c r="AD79" s="373"/>
      <c r="AE79" s="373"/>
      <c r="AF79" s="373"/>
      <c r="AG79" s="373"/>
      <c r="AH79" s="373"/>
      <c r="AI79" s="373"/>
      <c r="AJ79" s="373"/>
      <c r="AK79" s="373"/>
      <c r="AL79" s="373"/>
      <c r="AM79" s="373"/>
      <c r="AN79" s="373"/>
      <c r="AO79" s="373"/>
      <c r="AP79" s="373"/>
      <c r="AQ79" s="373"/>
      <c r="AR79" s="373"/>
      <c r="AS79" s="373"/>
      <c r="AT79" s="374"/>
    </row>
    <row r="80" spans="2:46" s="356" customFormat="1" ht="16.899999999999999" hidden="1" customHeight="1">
      <c r="B80" s="163"/>
      <c r="D80" s="388"/>
      <c r="E80" s="388"/>
      <c r="F80" s="388">
        <v>14</v>
      </c>
      <c r="U80" s="135"/>
      <c r="X80" s="377" t="s">
        <v>491</v>
      </c>
      <c r="Y80" s="378" t="str">
        <f>IF(M128=0,Y105,Y117)</f>
        <v>☜  「申告書」の作成は終了しましたか？</v>
      </c>
      <c r="Z80" s="379"/>
      <c r="AA80" s="379"/>
      <c r="AB80" s="379"/>
      <c r="AC80" s="379"/>
      <c r="AD80" s="379"/>
      <c r="AE80" s="379"/>
      <c r="AF80" s="379"/>
      <c r="AG80" s="379"/>
      <c r="AH80" s="379"/>
      <c r="AI80" s="379"/>
      <c r="AJ80" s="379"/>
      <c r="AK80" s="379"/>
      <c r="AL80" s="379"/>
      <c r="AM80" s="379"/>
      <c r="AN80" s="379"/>
      <c r="AO80" s="379"/>
      <c r="AP80" s="379"/>
      <c r="AQ80" s="379"/>
      <c r="AR80" s="379"/>
      <c r="AS80" s="379"/>
      <c r="AT80" s="380"/>
    </row>
    <row r="81" spans="2:46" s="356" customFormat="1" ht="16.899999999999999" hidden="1" customHeight="1">
      <c r="B81" s="163"/>
      <c r="D81" s="388"/>
      <c r="E81" s="388"/>
      <c r="F81" s="388">
        <v>15</v>
      </c>
      <c r="U81" s="135"/>
      <c r="X81" s="381" t="s">
        <v>324</v>
      </c>
      <c r="Y81" s="378" t="str">
        <f>IF(AND(M128=0,M130=0),"",IF(AND(M128=1,M130=0),Y106,IF(AND(M128=0,M130=1),Y118,Y117)))</f>
        <v/>
      </c>
      <c r="Z81" s="379"/>
      <c r="AA81" s="379"/>
      <c r="AB81" s="379"/>
      <c r="AC81" s="379"/>
      <c r="AD81" s="379"/>
      <c r="AE81" s="379"/>
      <c r="AF81" s="379"/>
      <c r="AG81" s="379"/>
      <c r="AH81" s="379"/>
      <c r="AI81" s="379"/>
      <c r="AJ81" s="379"/>
      <c r="AK81" s="379"/>
      <c r="AL81" s="379"/>
      <c r="AM81" s="379"/>
      <c r="AN81" s="379"/>
      <c r="AO81" s="379"/>
      <c r="AP81" s="379"/>
      <c r="AQ81" s="379"/>
      <c r="AR81" s="379"/>
      <c r="AS81" s="379"/>
      <c r="AT81" s="380"/>
    </row>
    <row r="82" spans="2:46" s="356" customFormat="1" ht="16.899999999999999" hidden="1" customHeight="1">
      <c r="B82" s="163"/>
      <c r="D82" s="388"/>
      <c r="E82" s="388"/>
      <c r="F82" s="388">
        <v>16</v>
      </c>
      <c r="U82" s="135"/>
      <c r="X82" s="382" t="s">
        <v>347</v>
      </c>
      <c r="Y82" s="378" t="str">
        <f>IF(AND(M128=0,M132=0),"",IF(AND(M128=1,M132=0),Y106,IF(AND(M128=0,M132=1),Y118,Y117)))</f>
        <v/>
      </c>
      <c r="Z82" s="379"/>
      <c r="AA82" s="379"/>
      <c r="AB82" s="379"/>
      <c r="AC82" s="379"/>
      <c r="AD82" s="379"/>
      <c r="AE82" s="379"/>
      <c r="AF82" s="379"/>
      <c r="AG82" s="379"/>
      <c r="AH82" s="379"/>
      <c r="AI82" s="379"/>
      <c r="AJ82" s="379"/>
      <c r="AK82" s="379"/>
      <c r="AL82" s="379"/>
      <c r="AM82" s="379"/>
      <c r="AN82" s="379"/>
      <c r="AO82" s="379"/>
      <c r="AP82" s="379"/>
      <c r="AQ82" s="379"/>
      <c r="AR82" s="379"/>
      <c r="AS82" s="379"/>
      <c r="AT82" s="380"/>
    </row>
    <row r="83" spans="2:46" ht="16.899999999999999" hidden="1" customHeight="1">
      <c r="B83" s="163"/>
      <c r="D83" s="388"/>
      <c r="E83" s="388"/>
      <c r="F83" s="388">
        <v>17</v>
      </c>
      <c r="U83" s="135"/>
      <c r="V83" s="357"/>
      <c r="X83" s="383" t="s">
        <v>348</v>
      </c>
      <c r="Y83" s="384" t="str">
        <f>IF(M134=0,Y112,Y117)</f>
        <v>☜　該当書類の提出準備は出来ましたか？</v>
      </c>
      <c r="Z83" s="384"/>
      <c r="AA83" s="384"/>
      <c r="AB83" s="384"/>
      <c r="AC83" s="384"/>
      <c r="AD83" s="384"/>
      <c r="AE83" s="384"/>
      <c r="AF83" s="384"/>
      <c r="AG83" s="384"/>
      <c r="AH83" s="384"/>
      <c r="AI83" s="384"/>
      <c r="AJ83" s="384"/>
      <c r="AK83" s="384"/>
      <c r="AL83" s="384"/>
      <c r="AM83" s="384"/>
      <c r="AN83" s="384"/>
      <c r="AO83" s="384"/>
      <c r="AP83" s="384"/>
      <c r="AQ83" s="384"/>
      <c r="AR83" s="384"/>
      <c r="AS83" s="384"/>
      <c r="AT83" s="385"/>
    </row>
    <row r="84" spans="2:46" ht="16.899999999999999" hidden="1" customHeight="1">
      <c r="B84" s="163"/>
      <c r="D84" s="388"/>
      <c r="E84" s="388"/>
      <c r="F84" s="388">
        <v>18</v>
      </c>
      <c r="U84" s="135"/>
      <c r="V84" s="357"/>
      <c r="X84" s="386" t="s">
        <v>349</v>
      </c>
      <c r="Y84" s="384" t="str">
        <f>IF(M136=0,Y113,Y117)</f>
        <v>☜ 事業用家屋の軽減 を申告する場合 は、チェックボックスを「ON＝✓」してください。</v>
      </c>
      <c r="Z84" s="384"/>
      <c r="AA84" s="384"/>
      <c r="AB84" s="384"/>
      <c r="AC84" s="384"/>
      <c r="AD84" s="384"/>
      <c r="AE84" s="384"/>
      <c r="AF84" s="384"/>
      <c r="AG84" s="384"/>
      <c r="AH84" s="384"/>
      <c r="AI84" s="384"/>
      <c r="AJ84" s="384"/>
      <c r="AK84" s="384"/>
      <c r="AL84" s="384"/>
      <c r="AM84" s="384"/>
      <c r="AN84" s="384"/>
      <c r="AO84" s="384"/>
      <c r="AP84" s="384"/>
      <c r="AQ84" s="384"/>
      <c r="AR84" s="384"/>
      <c r="AS84" s="384"/>
      <c r="AT84" s="385"/>
    </row>
    <row r="85" spans="2:46" ht="16.899999999999999" hidden="1" customHeight="1">
      <c r="B85" s="163"/>
      <c r="D85" s="388"/>
      <c r="E85" s="388"/>
      <c r="F85" s="388">
        <v>19</v>
      </c>
      <c r="U85" s="135"/>
      <c r="V85" s="397"/>
      <c r="X85" s="386" t="s">
        <v>350</v>
      </c>
      <c r="Y85" s="384" t="str">
        <f>IF(AND(M136=0,M138=0),"",IF(AND(M136=1,M138=0),Y112,IF(AND(M136=0,M138=1),Y118,Y117)))</f>
        <v/>
      </c>
      <c r="Z85" s="384"/>
      <c r="AA85" s="384"/>
      <c r="AB85" s="384"/>
      <c r="AC85" s="384"/>
      <c r="AD85" s="384"/>
      <c r="AE85" s="384"/>
      <c r="AF85" s="384"/>
      <c r="AG85" s="384"/>
      <c r="AH85" s="384"/>
      <c r="AI85" s="384"/>
      <c r="AJ85" s="384"/>
      <c r="AK85" s="384"/>
      <c r="AL85" s="384"/>
      <c r="AM85" s="384"/>
      <c r="AN85" s="384"/>
      <c r="AO85" s="384"/>
      <c r="AP85" s="384"/>
      <c r="AQ85" s="384"/>
      <c r="AR85" s="384"/>
      <c r="AS85" s="384"/>
      <c r="AT85" s="385"/>
    </row>
    <row r="86" spans="2:46" ht="16.899999999999999" hidden="1" customHeight="1">
      <c r="B86" s="163"/>
      <c r="D86" s="388"/>
      <c r="E86" s="388"/>
      <c r="F86" s="388">
        <v>20</v>
      </c>
      <c r="U86" s="135"/>
      <c r="V86" s="397"/>
      <c r="X86" s="386" t="s">
        <v>351</v>
      </c>
      <c r="Y86" s="384" t="str">
        <f>IF(AND(M136=0,M140=0),"",IF(AND(M136=1,M140=0),Y112,IF(AND(M136=0,M140=1),Y118,Y117)))</f>
        <v/>
      </c>
      <c r="Z86" s="384"/>
      <c r="AA86" s="384"/>
      <c r="AB86" s="384"/>
      <c r="AC86" s="384"/>
      <c r="AD86" s="384"/>
      <c r="AE86" s="384"/>
      <c r="AF86" s="384"/>
      <c r="AG86" s="384"/>
      <c r="AH86" s="384"/>
      <c r="AI86" s="384"/>
      <c r="AJ86" s="384"/>
      <c r="AK86" s="384"/>
      <c r="AL86" s="384"/>
      <c r="AM86" s="384"/>
      <c r="AN86" s="384"/>
      <c r="AO86" s="384"/>
      <c r="AP86" s="384"/>
      <c r="AQ86" s="384"/>
      <c r="AR86" s="384"/>
      <c r="AS86" s="384"/>
      <c r="AT86" s="385"/>
    </row>
    <row r="87" spans="2:46" ht="16.899999999999999" hidden="1" customHeight="1">
      <c r="B87" s="163"/>
      <c r="D87" s="388"/>
      <c r="E87" s="388"/>
      <c r="F87" s="388">
        <v>21</v>
      </c>
      <c r="U87" s="135"/>
      <c r="V87" s="135"/>
      <c r="X87" s="386" t="s">
        <v>352</v>
      </c>
      <c r="Y87" s="384" t="str">
        <f>IF(M142=0,Y114,Y117)</f>
        <v>☜ 償却資産の軽減 を申告する場合 は、チェックボックスを「ON＝✓」してください。</v>
      </c>
      <c r="Z87" s="384"/>
      <c r="AA87" s="384"/>
      <c r="AB87" s="384"/>
      <c r="AC87" s="384"/>
      <c r="AD87" s="384"/>
      <c r="AE87" s="384"/>
      <c r="AF87" s="384"/>
      <c r="AG87" s="384"/>
      <c r="AH87" s="384"/>
      <c r="AI87" s="384"/>
      <c r="AJ87" s="384"/>
      <c r="AK87" s="384"/>
      <c r="AL87" s="384"/>
      <c r="AM87" s="384"/>
      <c r="AN87" s="384"/>
      <c r="AO87" s="384"/>
      <c r="AP87" s="384"/>
      <c r="AQ87" s="384"/>
      <c r="AR87" s="384"/>
      <c r="AS87" s="384"/>
      <c r="AT87" s="385"/>
    </row>
    <row r="88" spans="2:46" ht="16.899999999999999" hidden="1" customHeight="1">
      <c r="B88" s="163"/>
      <c r="D88" s="388"/>
      <c r="E88" s="388"/>
      <c r="F88" s="388">
        <v>22</v>
      </c>
      <c r="U88" s="135"/>
      <c r="V88" s="135"/>
      <c r="X88" s="387" t="s">
        <v>492</v>
      </c>
      <c r="Y88" s="384" t="str">
        <f>IF(AND(M142=0,M144=0),"",IF(AND(M142=1,M144=0),Y112,IF(AND(M142=0,M144=1),Y118,Y117)))</f>
        <v/>
      </c>
      <c r="Z88" s="384"/>
      <c r="AA88" s="384"/>
      <c r="AB88" s="384"/>
      <c r="AC88" s="384"/>
      <c r="AD88" s="384"/>
      <c r="AE88" s="384"/>
      <c r="AF88" s="384"/>
      <c r="AG88" s="384"/>
      <c r="AH88" s="384"/>
      <c r="AI88" s="384"/>
      <c r="AJ88" s="384"/>
      <c r="AK88" s="384"/>
      <c r="AL88" s="384"/>
      <c r="AM88" s="384"/>
      <c r="AN88" s="384"/>
      <c r="AO88" s="384"/>
      <c r="AP88" s="384"/>
      <c r="AQ88" s="384"/>
      <c r="AR88" s="384"/>
      <c r="AS88" s="384"/>
      <c r="AT88" s="385"/>
    </row>
    <row r="89" spans="2:46" ht="16.899999999999999" hidden="1" customHeight="1">
      <c r="B89" s="163"/>
      <c r="D89" s="388"/>
      <c r="E89" s="388"/>
      <c r="F89" s="388">
        <v>23</v>
      </c>
      <c r="U89" s="135"/>
      <c r="V89" s="135"/>
      <c r="X89" s="387" t="s">
        <v>493</v>
      </c>
      <c r="Y89" s="384" t="str">
        <f>IF(OR(M136=1,M142=1),Y115,"")</f>
        <v/>
      </c>
      <c r="Z89" s="384"/>
      <c r="AA89" s="384"/>
      <c r="AB89" s="384"/>
      <c r="AC89" s="384"/>
      <c r="AD89" s="384"/>
      <c r="AE89" s="384"/>
      <c r="AF89" s="384"/>
      <c r="AG89" s="384"/>
      <c r="AH89" s="384"/>
      <c r="AI89" s="384"/>
      <c r="AJ89" s="384"/>
      <c r="AK89" s="384"/>
      <c r="AL89" s="384"/>
      <c r="AM89" s="384"/>
      <c r="AN89" s="384"/>
      <c r="AO89" s="384"/>
      <c r="AP89" s="384"/>
      <c r="AQ89" s="384"/>
      <c r="AR89" s="384"/>
      <c r="AS89" s="384"/>
      <c r="AT89" s="385"/>
    </row>
    <row r="90" spans="2:46" s="356" customFormat="1" ht="16.899999999999999" hidden="1" customHeight="1">
      <c r="B90" s="163"/>
      <c r="D90" s="388"/>
      <c r="E90" s="388"/>
      <c r="F90" s="388">
        <v>24</v>
      </c>
      <c r="U90" s="135"/>
      <c r="V90" s="135"/>
      <c r="X90" s="387" t="s">
        <v>516</v>
      </c>
      <c r="Y90" s="384" t="str">
        <f>IF(OR(M136=1,M142=1),Y116,"")</f>
        <v/>
      </c>
      <c r="Z90" s="384"/>
      <c r="AA90" s="384"/>
      <c r="AB90" s="384"/>
      <c r="AC90" s="384"/>
      <c r="AD90" s="384"/>
      <c r="AE90" s="384"/>
      <c r="AF90" s="384"/>
      <c r="AG90" s="384"/>
      <c r="AH90" s="384"/>
      <c r="AI90" s="384"/>
      <c r="AJ90" s="384"/>
      <c r="AK90" s="384"/>
      <c r="AL90" s="384"/>
      <c r="AM90" s="384"/>
      <c r="AN90" s="384"/>
      <c r="AO90" s="384"/>
      <c r="AP90" s="384"/>
      <c r="AQ90" s="384"/>
      <c r="AR90" s="384"/>
      <c r="AS90" s="384"/>
      <c r="AT90" s="385"/>
    </row>
    <row r="91" spans="2:46" ht="16.899999999999999" hidden="1" customHeight="1">
      <c r="B91" s="163"/>
      <c r="D91" s="388"/>
      <c r="E91" s="388"/>
      <c r="F91" s="388">
        <v>25</v>
      </c>
      <c r="R91" s="389" t="s">
        <v>188</v>
      </c>
      <c r="U91" s="135"/>
      <c r="V91" s="135"/>
      <c r="W91" s="135" t="s">
        <v>186</v>
      </c>
      <c r="X91" s="313">
        <v>92</v>
      </c>
      <c r="Y91" s="188" t="s">
        <v>497</v>
      </c>
      <c r="Z91" s="120"/>
      <c r="AA91" s="120"/>
      <c r="AB91" s="120"/>
      <c r="AC91" s="120"/>
      <c r="AD91" s="120"/>
      <c r="AE91" s="120"/>
      <c r="AF91" s="120"/>
      <c r="AG91" s="120"/>
      <c r="AH91" s="120"/>
      <c r="AI91" s="120"/>
      <c r="AJ91" s="120"/>
      <c r="AK91" s="120"/>
      <c r="AL91" s="120"/>
      <c r="AM91" s="120"/>
      <c r="AN91" s="120"/>
      <c r="AO91" s="120"/>
      <c r="AP91" s="120"/>
      <c r="AQ91" s="120"/>
      <c r="AR91" s="120"/>
      <c r="AS91" s="120"/>
      <c r="AT91" s="189"/>
    </row>
    <row r="92" spans="2:46" ht="16.899999999999999" hidden="1" customHeight="1">
      <c r="B92" s="163"/>
      <c r="D92" s="388"/>
      <c r="E92" s="388"/>
      <c r="F92" s="388">
        <v>26</v>
      </c>
      <c r="U92" s="135"/>
      <c r="V92" s="135"/>
      <c r="W92" s="135"/>
      <c r="X92" s="313">
        <v>93</v>
      </c>
      <c r="Y92" s="190" t="s">
        <v>498</v>
      </c>
      <c r="Z92" s="121"/>
      <c r="AA92" s="121"/>
      <c r="AB92" s="121"/>
      <c r="AC92" s="121"/>
      <c r="AD92" s="121"/>
      <c r="AE92" s="121"/>
      <c r="AF92" s="121"/>
      <c r="AG92" s="121"/>
      <c r="AH92" s="121"/>
      <c r="AI92" s="121"/>
      <c r="AJ92" s="121"/>
      <c r="AK92" s="121"/>
      <c r="AL92" s="121"/>
      <c r="AM92" s="121"/>
      <c r="AN92" s="121"/>
      <c r="AO92" s="121"/>
      <c r="AP92" s="121"/>
      <c r="AQ92" s="121"/>
      <c r="AR92" s="121"/>
      <c r="AS92" s="121"/>
      <c r="AT92" s="191"/>
    </row>
    <row r="93" spans="2:46" ht="16.899999999999999" hidden="1" customHeight="1">
      <c r="B93" s="163"/>
      <c r="D93" s="388"/>
      <c r="E93" s="388"/>
      <c r="F93" s="388">
        <v>27</v>
      </c>
      <c r="U93" s="135"/>
      <c r="V93" s="135"/>
      <c r="X93" s="313">
        <v>94</v>
      </c>
      <c r="Y93" s="190" t="s">
        <v>499</v>
      </c>
      <c r="Z93" s="121"/>
      <c r="AA93" s="121"/>
      <c r="AB93" s="121"/>
      <c r="AC93" s="121"/>
      <c r="AD93" s="121"/>
      <c r="AE93" s="121"/>
      <c r="AF93" s="121"/>
      <c r="AG93" s="121"/>
      <c r="AH93" s="121"/>
      <c r="AI93" s="121"/>
      <c r="AJ93" s="121"/>
      <c r="AK93" s="121"/>
      <c r="AL93" s="121"/>
      <c r="AM93" s="121"/>
      <c r="AN93" s="121"/>
      <c r="AO93" s="121"/>
      <c r="AP93" s="121"/>
      <c r="AQ93" s="121"/>
      <c r="AR93" s="121"/>
      <c r="AS93" s="121"/>
      <c r="AT93" s="191"/>
    </row>
    <row r="94" spans="2:46" ht="16.899999999999999" hidden="1" customHeight="1">
      <c r="B94" s="163"/>
      <c r="D94" s="388"/>
      <c r="E94" s="388"/>
      <c r="F94" s="388">
        <v>28</v>
      </c>
      <c r="U94" s="135"/>
      <c r="V94" s="135"/>
      <c r="X94" s="313">
        <v>95</v>
      </c>
      <c r="Y94" s="190" t="s">
        <v>500</v>
      </c>
      <c r="Z94" s="121"/>
      <c r="AA94" s="121"/>
      <c r="AB94" s="121"/>
      <c r="AC94" s="121"/>
      <c r="AD94" s="121"/>
      <c r="AE94" s="121"/>
      <c r="AF94" s="121"/>
      <c r="AG94" s="121"/>
      <c r="AH94" s="121"/>
      <c r="AI94" s="121"/>
      <c r="AJ94" s="121"/>
      <c r="AK94" s="121"/>
      <c r="AL94" s="121"/>
      <c r="AM94" s="121"/>
      <c r="AN94" s="121"/>
      <c r="AO94" s="121"/>
      <c r="AP94" s="121"/>
      <c r="AQ94" s="121"/>
      <c r="AR94" s="121"/>
      <c r="AS94" s="121"/>
      <c r="AT94" s="191"/>
    </row>
    <row r="95" spans="2:46" ht="16.899999999999999" hidden="1" customHeight="1">
      <c r="B95" s="163"/>
      <c r="D95" s="388"/>
      <c r="E95" s="388"/>
      <c r="F95" s="388">
        <v>29</v>
      </c>
      <c r="U95" s="135"/>
      <c r="V95" s="135"/>
      <c r="X95" s="313">
        <v>96</v>
      </c>
      <c r="Y95" s="192" t="s">
        <v>501</v>
      </c>
      <c r="Z95" s="193"/>
      <c r="AA95" s="193"/>
      <c r="AB95" s="193"/>
      <c r="AC95" s="193"/>
      <c r="AD95" s="193"/>
      <c r="AE95" s="193"/>
      <c r="AF95" s="193"/>
      <c r="AG95" s="193"/>
      <c r="AH95" s="193"/>
      <c r="AI95" s="193"/>
      <c r="AJ95" s="193"/>
      <c r="AK95" s="193"/>
      <c r="AL95" s="193"/>
      <c r="AM95" s="193"/>
      <c r="AN95" s="193"/>
      <c r="AO95" s="193"/>
      <c r="AP95" s="193"/>
      <c r="AQ95" s="193"/>
      <c r="AR95" s="193"/>
      <c r="AS95" s="193"/>
      <c r="AT95" s="194"/>
    </row>
    <row r="96" spans="2:46" ht="16.899999999999999" hidden="1" customHeight="1" thickBot="1">
      <c r="B96" s="163"/>
      <c r="D96" s="388"/>
      <c r="E96" s="388"/>
      <c r="F96" s="388">
        <v>30</v>
      </c>
      <c r="U96" s="135"/>
      <c r="V96" s="135"/>
      <c r="X96" s="313">
        <v>97</v>
      </c>
      <c r="Y96" s="188" t="s">
        <v>502</v>
      </c>
      <c r="Z96" s="120"/>
      <c r="AA96" s="120"/>
      <c r="AB96" s="120"/>
      <c r="AC96" s="120"/>
      <c r="AD96" s="120"/>
      <c r="AE96" s="120"/>
      <c r="AF96" s="120"/>
      <c r="AG96" s="120"/>
      <c r="AH96" s="120"/>
      <c r="AI96" s="120"/>
      <c r="AJ96" s="120"/>
      <c r="AK96" s="120"/>
      <c r="AL96" s="120"/>
      <c r="AM96" s="120"/>
      <c r="AN96" s="120"/>
      <c r="AO96" s="120"/>
      <c r="AP96" s="120"/>
      <c r="AQ96" s="120"/>
      <c r="AR96" s="120"/>
      <c r="AS96" s="120"/>
      <c r="AT96" s="189"/>
    </row>
    <row r="97" spans="2:46" s="352" customFormat="1" ht="16.899999999999999" hidden="1" customHeight="1">
      <c r="B97" s="163"/>
      <c r="H97" s="541" t="s">
        <v>508</v>
      </c>
      <c r="I97" s="542"/>
      <c r="J97" s="542"/>
      <c r="K97" s="542"/>
      <c r="L97" s="542"/>
      <c r="M97" s="542"/>
      <c r="N97" s="543"/>
      <c r="U97" s="135"/>
      <c r="V97" s="135"/>
      <c r="X97" s="313">
        <v>98</v>
      </c>
      <c r="Y97" s="192" t="s">
        <v>326</v>
      </c>
      <c r="Z97" s="193"/>
      <c r="AA97" s="193"/>
      <c r="AB97" s="193"/>
      <c r="AC97" s="193"/>
      <c r="AD97" s="193"/>
      <c r="AE97" s="193"/>
      <c r="AF97" s="193"/>
      <c r="AG97" s="193"/>
      <c r="AH97" s="193"/>
      <c r="AI97" s="193"/>
      <c r="AJ97" s="193"/>
      <c r="AK97" s="193"/>
      <c r="AL97" s="193"/>
      <c r="AM97" s="193"/>
      <c r="AN97" s="193"/>
      <c r="AO97" s="193"/>
      <c r="AP97" s="193"/>
      <c r="AQ97" s="193"/>
      <c r="AR97" s="193"/>
      <c r="AS97" s="193"/>
      <c r="AT97" s="194"/>
    </row>
    <row r="98" spans="2:46" ht="16.899999999999999" hidden="1" customHeight="1">
      <c r="B98" s="163"/>
      <c r="H98" s="544" t="s">
        <v>507</v>
      </c>
      <c r="I98" s="121"/>
      <c r="J98" s="121"/>
      <c r="K98" s="121"/>
      <c r="L98" s="121"/>
      <c r="M98" s="121"/>
      <c r="N98" s="123"/>
      <c r="U98" s="135"/>
      <c r="V98" s="135"/>
      <c r="X98" s="313">
        <v>99</v>
      </c>
      <c r="Y98" s="188" t="s">
        <v>182</v>
      </c>
      <c r="Z98" s="120"/>
      <c r="AA98" s="120"/>
      <c r="AB98" s="120"/>
      <c r="AC98" s="120"/>
      <c r="AD98" s="120"/>
      <c r="AE98" s="120"/>
      <c r="AF98" s="120"/>
      <c r="AG98" s="120"/>
      <c r="AH98" s="120"/>
      <c r="AI98" s="120"/>
      <c r="AJ98" s="120"/>
      <c r="AK98" s="120"/>
      <c r="AL98" s="120"/>
      <c r="AM98" s="120"/>
      <c r="AN98" s="120"/>
      <c r="AO98" s="120"/>
      <c r="AP98" s="120"/>
      <c r="AQ98" s="120"/>
      <c r="AR98" s="120"/>
      <c r="AS98" s="120"/>
      <c r="AT98" s="189"/>
    </row>
    <row r="99" spans="2:46" ht="16.899999999999999" hidden="1" customHeight="1">
      <c r="B99" s="163"/>
      <c r="F99" s="356"/>
      <c r="H99" s="545" t="s">
        <v>362</v>
      </c>
      <c r="I99" s="121"/>
      <c r="J99" s="121"/>
      <c r="K99" s="121"/>
      <c r="L99" s="121"/>
      <c r="M99" s="121"/>
      <c r="N99" s="123"/>
      <c r="U99" s="135"/>
      <c r="V99" s="135"/>
      <c r="X99" s="313">
        <v>100</v>
      </c>
      <c r="Y99" s="190" t="s">
        <v>180</v>
      </c>
      <c r="Z99" s="121"/>
      <c r="AA99" s="121"/>
      <c r="AB99" s="121"/>
      <c r="AC99" s="121"/>
      <c r="AD99" s="121"/>
      <c r="AE99" s="121"/>
      <c r="AF99" s="121"/>
      <c r="AG99" s="121"/>
      <c r="AH99" s="121"/>
      <c r="AI99" s="121"/>
      <c r="AJ99" s="121"/>
      <c r="AK99" s="121"/>
      <c r="AL99" s="121"/>
      <c r="AM99" s="121"/>
      <c r="AN99" s="121"/>
      <c r="AO99" s="121"/>
      <c r="AP99" s="121"/>
      <c r="AQ99" s="121"/>
      <c r="AR99" s="121"/>
      <c r="AS99" s="121"/>
      <c r="AT99" s="191"/>
    </row>
    <row r="100" spans="2:46" ht="16.899999999999999" hidden="1" customHeight="1" thickBot="1">
      <c r="B100" s="163"/>
      <c r="H100" s="546" t="s">
        <v>363</v>
      </c>
      <c r="I100" s="547"/>
      <c r="J100" s="547"/>
      <c r="K100" s="547"/>
      <c r="L100" s="547"/>
      <c r="M100" s="547"/>
      <c r="N100" s="548"/>
      <c r="P100" s="539" t="s">
        <v>364</v>
      </c>
      <c r="Q100" s="120"/>
      <c r="R100" s="120"/>
      <c r="S100" s="189"/>
      <c r="U100" s="135"/>
      <c r="V100" s="135"/>
      <c r="X100" s="313">
        <v>101</v>
      </c>
      <c r="Y100" s="190" t="s">
        <v>181</v>
      </c>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91"/>
    </row>
    <row r="101" spans="2:46" s="356" customFormat="1" ht="16.899999999999999" hidden="1" customHeight="1">
      <c r="B101" s="163"/>
      <c r="O101" s="399"/>
      <c r="P101" s="540" t="s">
        <v>506</v>
      </c>
      <c r="Q101" s="121"/>
      <c r="R101" s="121"/>
      <c r="S101" s="191"/>
      <c r="U101" s="135"/>
      <c r="V101" s="135"/>
      <c r="X101" s="313">
        <v>102</v>
      </c>
      <c r="Y101" s="342" t="s">
        <v>361</v>
      </c>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4"/>
    </row>
    <row r="102" spans="2:46" s="356" customFormat="1" ht="16.899999999999999" hidden="1" customHeight="1">
      <c r="B102" s="163"/>
      <c r="H102" s="889" t="s">
        <v>356</v>
      </c>
      <c r="I102" s="120" t="s">
        <v>357</v>
      </c>
      <c r="J102" s="120"/>
      <c r="K102" s="120"/>
      <c r="L102" s="189"/>
      <c r="M102" s="323" t="s">
        <v>271</v>
      </c>
      <c r="N102" s="415" t="s">
        <v>359</v>
      </c>
      <c r="O102" s="528"/>
      <c r="P102" s="416" t="s">
        <v>369</v>
      </c>
      <c r="Q102" s="417" t="s">
        <v>365</v>
      </c>
      <c r="R102" s="121"/>
      <c r="S102" s="191"/>
      <c r="U102" s="135"/>
      <c r="V102" s="135"/>
      <c r="X102" s="313">
        <v>103</v>
      </c>
      <c r="Y102" s="536" t="s">
        <v>505</v>
      </c>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91"/>
    </row>
    <row r="103" spans="2:46" s="356" customFormat="1" ht="16.899999999999999" hidden="1" customHeight="1">
      <c r="B103" s="163"/>
      <c r="H103" s="890"/>
      <c r="I103" s="193"/>
      <c r="J103" s="331"/>
      <c r="K103" s="331"/>
      <c r="L103" s="332"/>
      <c r="M103" s="324">
        <f>COUNTIF(N103,"TRUE")</f>
        <v>0</v>
      </c>
      <c r="N103" s="436" t="b">
        <v>0</v>
      </c>
      <c r="O103" s="399"/>
      <c r="P103" s="416" t="s">
        <v>366</v>
      </c>
      <c r="Q103" s="417">
        <f>IF(K6="",0,1)</f>
        <v>0</v>
      </c>
      <c r="R103" s="121"/>
      <c r="S103" s="191"/>
      <c r="U103" s="135"/>
      <c r="V103" s="135"/>
      <c r="W103" s="119"/>
      <c r="X103" s="313">
        <v>104</v>
      </c>
      <c r="Y103" s="188" t="s">
        <v>518</v>
      </c>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89"/>
    </row>
    <row r="104" spans="2:46" s="356" customFormat="1" ht="16.899999999999999" hidden="1" customHeight="1">
      <c r="B104" s="163"/>
      <c r="H104" s="890"/>
      <c r="I104" s="121" t="s">
        <v>358</v>
      </c>
      <c r="J104" s="397"/>
      <c r="K104" s="397"/>
      <c r="L104" s="334"/>
      <c r="M104" s="323" t="s">
        <v>271</v>
      </c>
      <c r="N104" s="415" t="s">
        <v>360</v>
      </c>
      <c r="O104" s="399"/>
      <c r="P104" s="416" t="s">
        <v>367</v>
      </c>
      <c r="Q104" s="417">
        <f>IF(R6="",0,1)</f>
        <v>0</v>
      </c>
      <c r="R104" s="121"/>
      <c r="S104" s="191"/>
      <c r="U104" s="135"/>
      <c r="V104" s="135"/>
      <c r="W104" s="119"/>
      <c r="X104" s="313">
        <v>105</v>
      </c>
      <c r="Y104" s="192" t="s">
        <v>300</v>
      </c>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4"/>
    </row>
    <row r="105" spans="2:46" s="356" customFormat="1" ht="16.899999999999999" hidden="1" customHeight="1">
      <c r="B105" s="163"/>
      <c r="H105" s="890"/>
      <c r="I105" s="121"/>
      <c r="J105" s="397"/>
      <c r="K105" s="397"/>
      <c r="L105" s="334"/>
      <c r="M105" s="358">
        <f>COUNTIF(N105:Q105,"TRUE")</f>
        <v>0</v>
      </c>
      <c r="N105" s="436" t="b">
        <v>0</v>
      </c>
      <c r="O105" s="399"/>
      <c r="P105" s="416"/>
      <c r="Q105" s="417"/>
      <c r="R105" s="121"/>
      <c r="S105" s="191"/>
      <c r="U105" s="135"/>
      <c r="V105" s="135"/>
      <c r="W105" s="119"/>
      <c r="X105" s="313">
        <v>106</v>
      </c>
      <c r="Y105" s="188" t="s">
        <v>496</v>
      </c>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89"/>
    </row>
    <row r="106" spans="2:46" s="356" customFormat="1" ht="16.899999999999999" hidden="1" customHeight="1">
      <c r="B106" s="163"/>
      <c r="H106" s="891"/>
      <c r="I106" s="196" t="s">
        <v>295</v>
      </c>
      <c r="J106" s="359"/>
      <c r="K106" s="359"/>
      <c r="L106" s="360"/>
      <c r="M106" s="361">
        <f>SUM(M103,M105)</f>
        <v>0</v>
      </c>
      <c r="N106" s="399"/>
      <c r="O106" s="399"/>
      <c r="P106" s="418" t="s">
        <v>368</v>
      </c>
      <c r="Q106" s="361">
        <f>SUM(Q103:Q105)</f>
        <v>0</v>
      </c>
      <c r="R106" s="193"/>
      <c r="S106" s="194"/>
      <c r="U106" s="135"/>
      <c r="V106" s="135"/>
      <c r="W106" s="345" t="s">
        <v>299</v>
      </c>
      <c r="X106" s="313">
        <v>107</v>
      </c>
      <c r="Y106" s="342" t="s">
        <v>331</v>
      </c>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4"/>
    </row>
    <row r="107" spans="2:46" s="356" customFormat="1" ht="16.899999999999999" hidden="1" customHeight="1">
      <c r="B107" s="163"/>
      <c r="H107" s="340"/>
      <c r="U107" s="135"/>
      <c r="V107" s="135"/>
      <c r="W107" s="119"/>
      <c r="X107" s="313">
        <v>108</v>
      </c>
      <c r="Y107" s="188" t="s">
        <v>316</v>
      </c>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89"/>
    </row>
    <row r="108" spans="2:46" s="356" customFormat="1" ht="16.899999999999999" hidden="1" customHeight="1">
      <c r="B108" s="163"/>
      <c r="H108" s="914" t="s">
        <v>485</v>
      </c>
      <c r="I108" s="120" t="s">
        <v>486</v>
      </c>
      <c r="J108" s="120"/>
      <c r="K108" s="120"/>
      <c r="L108" s="189"/>
      <c r="M108" s="323" t="s">
        <v>271</v>
      </c>
      <c r="N108" s="338" t="s">
        <v>487</v>
      </c>
      <c r="U108" s="135"/>
      <c r="V108" s="135"/>
      <c r="W108" s="353"/>
      <c r="X108" s="313">
        <v>109</v>
      </c>
      <c r="Y108" s="188" t="s">
        <v>317</v>
      </c>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91"/>
    </row>
    <row r="109" spans="2:46" s="356" customFormat="1" ht="16.899999999999999" hidden="1" customHeight="1">
      <c r="B109" s="163"/>
      <c r="H109" s="915"/>
      <c r="I109" s="193"/>
      <c r="J109" s="331"/>
      <c r="K109" s="331"/>
      <c r="L109" s="332"/>
      <c r="M109" s="324">
        <f>COUNTIF(N109,"TRUE")</f>
        <v>0</v>
      </c>
      <c r="N109" s="339" t="b">
        <v>0</v>
      </c>
      <c r="U109" s="135"/>
      <c r="V109" s="135"/>
      <c r="W109" s="119"/>
      <c r="X109" s="313">
        <v>110</v>
      </c>
      <c r="Y109" s="190" t="s">
        <v>330</v>
      </c>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91"/>
    </row>
    <row r="110" spans="2:46" s="356" customFormat="1" ht="16.899999999999999" hidden="1" customHeight="1">
      <c r="B110" s="163"/>
      <c r="H110" s="340"/>
      <c r="U110" s="135"/>
      <c r="V110" s="135"/>
      <c r="W110" s="119"/>
      <c r="X110" s="313">
        <v>111</v>
      </c>
      <c r="Y110" s="190" t="s">
        <v>314</v>
      </c>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91"/>
    </row>
    <row r="111" spans="2:46" ht="16.899999999999999" hidden="1" customHeight="1">
      <c r="B111" s="163"/>
      <c r="H111" s="852" t="s">
        <v>355</v>
      </c>
      <c r="I111" s="120" t="s">
        <v>289</v>
      </c>
      <c r="J111" s="120"/>
      <c r="K111" s="120"/>
      <c r="L111" s="189"/>
      <c r="M111" s="323" t="s">
        <v>271</v>
      </c>
      <c r="N111" s="338" t="s">
        <v>267</v>
      </c>
      <c r="R111" s="305"/>
      <c r="S111" s="305"/>
      <c r="T111" s="305"/>
      <c r="U111" s="313"/>
      <c r="V111" s="135"/>
      <c r="X111" s="313">
        <v>112</v>
      </c>
      <c r="Y111" s="190" t="s">
        <v>315</v>
      </c>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91"/>
    </row>
    <row r="112" spans="2:46" ht="16.899999999999999" hidden="1" customHeight="1">
      <c r="B112" s="163"/>
      <c r="H112" s="853"/>
      <c r="I112" s="193"/>
      <c r="J112" s="331"/>
      <c r="K112" s="331"/>
      <c r="L112" s="332"/>
      <c r="M112" s="324">
        <f>COUNTIF(N112,"TRUE")</f>
        <v>0</v>
      </c>
      <c r="N112" s="339" t="b">
        <v>0</v>
      </c>
      <c r="R112" s="390"/>
      <c r="S112" s="314"/>
      <c r="T112" s="314"/>
      <c r="U112" s="362"/>
      <c r="V112" s="362"/>
      <c r="W112" s="345" t="s">
        <v>299</v>
      </c>
      <c r="X112" s="313">
        <v>113</v>
      </c>
      <c r="Y112" s="355" t="s">
        <v>301</v>
      </c>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89"/>
    </row>
    <row r="113" spans="2:46" ht="16.899999999999999" hidden="1" customHeight="1">
      <c r="B113" s="163"/>
      <c r="E113" s="356"/>
      <c r="H113" s="853"/>
      <c r="I113" s="121" t="s">
        <v>290</v>
      </c>
      <c r="J113" s="307"/>
      <c r="K113" s="307"/>
      <c r="L113" s="334"/>
      <c r="M113" s="323" t="s">
        <v>271</v>
      </c>
      <c r="N113" s="325" t="s">
        <v>268</v>
      </c>
      <c r="O113" s="325" t="s">
        <v>269</v>
      </c>
      <c r="P113" s="326" t="s">
        <v>270</v>
      </c>
      <c r="R113" s="314"/>
      <c r="S113" s="314"/>
      <c r="T113" s="314"/>
      <c r="U113" s="362"/>
      <c r="X113" s="313">
        <v>114</v>
      </c>
      <c r="Y113" s="190" t="s">
        <v>332</v>
      </c>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91"/>
    </row>
    <row r="114" spans="2:46" ht="16.899999999999999" hidden="1" customHeight="1">
      <c r="B114" s="163"/>
      <c r="H114" s="853"/>
      <c r="I114" s="121"/>
      <c r="J114" s="307"/>
      <c r="K114" s="307"/>
      <c r="L114" s="334"/>
      <c r="M114" s="358">
        <f>COUNTIF(N114:P114,"TRUE")</f>
        <v>0</v>
      </c>
      <c r="N114" s="327" t="b">
        <v>0</v>
      </c>
      <c r="O114" s="327" t="b">
        <v>0</v>
      </c>
      <c r="P114" s="328" t="b">
        <v>0</v>
      </c>
      <c r="R114" s="314"/>
      <c r="S114" s="314"/>
      <c r="T114" s="314"/>
      <c r="U114" s="362"/>
      <c r="V114" s="362"/>
      <c r="X114" s="313">
        <v>115</v>
      </c>
      <c r="Y114" s="190" t="s">
        <v>333</v>
      </c>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91"/>
    </row>
    <row r="115" spans="2:46" ht="16.899999999999999" hidden="1" customHeight="1">
      <c r="B115" s="163"/>
      <c r="H115" s="854"/>
      <c r="I115" s="196" t="s">
        <v>295</v>
      </c>
      <c r="J115" s="359"/>
      <c r="K115" s="359"/>
      <c r="L115" s="360"/>
      <c r="M115" s="361">
        <f>SUM(M112,M114)</f>
        <v>0</v>
      </c>
      <c r="N115" s="337"/>
      <c r="O115" s="337"/>
      <c r="P115" s="337"/>
      <c r="R115" s="314"/>
      <c r="S115" s="314"/>
      <c r="T115" s="314"/>
      <c r="U115" s="362"/>
      <c r="V115" s="362"/>
      <c r="W115" s="345"/>
      <c r="X115" s="313">
        <v>116</v>
      </c>
      <c r="Y115" s="192" t="s">
        <v>519</v>
      </c>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4"/>
    </row>
    <row r="116" spans="2:46" s="353" customFormat="1" ht="16.899999999999999" hidden="1" customHeight="1">
      <c r="B116" s="163"/>
      <c r="N116" s="337"/>
      <c r="O116" s="337"/>
      <c r="P116" s="337"/>
      <c r="R116" s="314"/>
      <c r="S116" s="314"/>
      <c r="T116" s="314"/>
      <c r="U116" s="362"/>
      <c r="V116" s="362"/>
      <c r="X116" s="313">
        <v>117</v>
      </c>
      <c r="Y116" s="192" t="s">
        <v>517</v>
      </c>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4"/>
    </row>
    <row r="117" spans="2:46" ht="16.899999999999999" hidden="1" customHeight="1">
      <c r="B117" s="163"/>
      <c r="H117" s="855" t="s">
        <v>344</v>
      </c>
      <c r="I117" s="335" t="s">
        <v>139</v>
      </c>
      <c r="J117" s="306"/>
      <c r="K117" s="306"/>
      <c r="L117" s="333"/>
      <c r="M117" s="323" t="s">
        <v>271</v>
      </c>
      <c r="N117" s="329" t="s">
        <v>336</v>
      </c>
      <c r="O117" s="322"/>
      <c r="P117" s="322"/>
      <c r="Q117" s="322"/>
      <c r="R117" s="319"/>
      <c r="S117" s="319"/>
      <c r="T117" s="319"/>
      <c r="U117" s="363"/>
      <c r="V117" s="363"/>
      <c r="W117" s="345" t="s">
        <v>299</v>
      </c>
      <c r="X117" s="313">
        <v>118</v>
      </c>
      <c r="Y117" s="342" t="s">
        <v>503</v>
      </c>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4"/>
    </row>
    <row r="118" spans="2:46" ht="16.899999999999999" hidden="1" customHeight="1">
      <c r="B118" s="163"/>
      <c r="H118" s="856"/>
      <c r="I118" s="121"/>
      <c r="J118" s="307"/>
      <c r="K118" s="307"/>
      <c r="L118" s="334"/>
      <c r="M118" s="324">
        <f>COUNTIF(N118,"TRUE")</f>
        <v>0</v>
      </c>
      <c r="N118" s="330" t="b">
        <v>0</v>
      </c>
      <c r="O118" s="319"/>
      <c r="P118" s="319"/>
      <c r="Q118" s="319"/>
      <c r="R118" s="319"/>
      <c r="S118" s="319"/>
      <c r="T118" s="319"/>
      <c r="U118" s="363"/>
      <c r="V118" s="363"/>
      <c r="W118" s="345" t="s">
        <v>299</v>
      </c>
      <c r="X118" s="313">
        <v>119</v>
      </c>
      <c r="Y118" s="342" t="s">
        <v>504</v>
      </c>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4"/>
    </row>
    <row r="119" spans="2:46" ht="16.899999999999999" hidden="1" customHeight="1">
      <c r="B119" s="163"/>
      <c r="H119" s="856"/>
      <c r="I119" s="336" t="s">
        <v>138</v>
      </c>
      <c r="J119" s="307"/>
      <c r="K119" s="307"/>
      <c r="L119" s="334"/>
      <c r="M119" s="323" t="s">
        <v>271</v>
      </c>
      <c r="N119" s="329" t="s">
        <v>273</v>
      </c>
      <c r="P119" s="319"/>
      <c r="Q119" s="319"/>
      <c r="R119" s="319"/>
      <c r="S119" s="319"/>
      <c r="T119" s="319"/>
      <c r="U119" s="363"/>
      <c r="V119" s="363"/>
      <c r="X119" s="313"/>
    </row>
    <row r="120" spans="2:46" ht="16.899999999999999" hidden="1" customHeight="1">
      <c r="B120" s="163"/>
      <c r="H120" s="856"/>
      <c r="I120" s="121"/>
      <c r="J120" s="307"/>
      <c r="K120" s="307"/>
      <c r="L120" s="334"/>
      <c r="M120" s="324">
        <f t="shared" ref="M120" si="1">COUNTIF(N120,"TRUE")</f>
        <v>0</v>
      </c>
      <c r="N120" s="330" t="b">
        <v>0</v>
      </c>
      <c r="P120" s="319"/>
      <c r="Q120" s="319"/>
      <c r="R120" s="319"/>
      <c r="S120" s="319"/>
      <c r="T120" s="319"/>
      <c r="U120" s="363"/>
      <c r="V120" s="363"/>
      <c r="X120" s="313"/>
    </row>
    <row r="121" spans="2:46" ht="16.899999999999999" hidden="1" customHeight="1">
      <c r="B121" s="163"/>
      <c r="H121" s="856"/>
      <c r="I121" s="307" t="s">
        <v>137</v>
      </c>
      <c r="J121" s="307"/>
      <c r="K121" s="307"/>
      <c r="L121" s="334"/>
      <c r="M121" s="323" t="s">
        <v>271</v>
      </c>
      <c r="N121" s="329" t="s">
        <v>339</v>
      </c>
      <c r="O121" s="341"/>
      <c r="P121" s="319"/>
      <c r="Q121" s="319"/>
      <c r="R121" s="319"/>
      <c r="S121" s="319"/>
      <c r="T121" s="319"/>
      <c r="U121" s="363"/>
      <c r="V121" s="363"/>
    </row>
    <row r="122" spans="2:46" ht="16.899999999999999" hidden="1" customHeight="1">
      <c r="B122" s="163"/>
      <c r="H122" s="856"/>
      <c r="I122" s="307"/>
      <c r="J122" s="307"/>
      <c r="K122" s="307"/>
      <c r="L122" s="334"/>
      <c r="M122" s="324">
        <f t="shared" ref="M122" si="2">COUNTIF(N122,"TRUE")</f>
        <v>0</v>
      </c>
      <c r="N122" s="330" t="b">
        <v>0</v>
      </c>
      <c r="O122" s="341"/>
      <c r="P122" s="319"/>
      <c r="Q122" s="319"/>
      <c r="R122" s="319"/>
      <c r="S122" s="319"/>
      <c r="T122" s="319"/>
      <c r="U122" s="363"/>
      <c r="V122" s="363"/>
    </row>
    <row r="123" spans="2:46" ht="16.899999999999999" hidden="1" customHeight="1">
      <c r="B123" s="163"/>
      <c r="H123" s="856"/>
      <c r="I123" s="845" t="s">
        <v>274</v>
      </c>
      <c r="J123" s="845"/>
      <c r="K123" s="845"/>
      <c r="L123" s="846"/>
      <c r="M123" s="323" t="s">
        <v>271</v>
      </c>
      <c r="N123" s="329" t="s">
        <v>340</v>
      </c>
      <c r="V123" s="363"/>
    </row>
    <row r="124" spans="2:46" ht="16.899999999999999" hidden="1" customHeight="1">
      <c r="B124" s="163"/>
      <c r="H124" s="856"/>
      <c r="I124" s="845"/>
      <c r="J124" s="845"/>
      <c r="K124" s="845"/>
      <c r="L124" s="846"/>
      <c r="M124" s="324">
        <f t="shared" ref="M124" si="3">COUNTIF(N124,"TRUE")</f>
        <v>0</v>
      </c>
      <c r="N124" s="330" t="b">
        <v>0</v>
      </c>
      <c r="V124" s="363"/>
      <c r="X124" s="313"/>
    </row>
    <row r="125" spans="2:46" ht="16.899999999999999" hidden="1" customHeight="1">
      <c r="B125" s="163"/>
      <c r="H125" s="856"/>
      <c r="I125" s="307" t="s">
        <v>140</v>
      </c>
      <c r="J125" s="307"/>
      <c r="K125" s="307"/>
      <c r="L125" s="334"/>
      <c r="M125" s="323" t="s">
        <v>271</v>
      </c>
      <c r="N125" s="329" t="s">
        <v>291</v>
      </c>
      <c r="V125" s="363"/>
      <c r="X125" s="313"/>
    </row>
    <row r="126" spans="2:46" ht="16.899999999999999" hidden="1" customHeight="1">
      <c r="B126" s="163"/>
      <c r="H126" s="857"/>
      <c r="I126" s="331"/>
      <c r="J126" s="331"/>
      <c r="K126" s="331"/>
      <c r="L126" s="332"/>
      <c r="M126" s="324">
        <f t="shared" ref="M126" si="4">COUNTIF(N126,"TRUE")</f>
        <v>0</v>
      </c>
      <c r="N126" s="330" t="b">
        <v>0</v>
      </c>
      <c r="V126" s="363"/>
      <c r="X126" s="313"/>
    </row>
    <row r="127" spans="2:46" ht="16.899999999999999" hidden="1" customHeight="1">
      <c r="B127" s="163"/>
      <c r="H127" s="860" t="s">
        <v>272</v>
      </c>
      <c r="I127" s="120" t="s">
        <v>272</v>
      </c>
      <c r="J127" s="306"/>
      <c r="K127" s="306"/>
      <c r="L127" s="333"/>
      <c r="M127" s="323" t="s">
        <v>271</v>
      </c>
      <c r="N127" s="329" t="s">
        <v>291</v>
      </c>
      <c r="V127" s="363"/>
      <c r="X127" s="313"/>
    </row>
    <row r="128" spans="2:46" ht="16.899999999999999" hidden="1" customHeight="1">
      <c r="B128" s="163"/>
      <c r="H128" s="861"/>
      <c r="I128" s="307"/>
      <c r="J128" s="307"/>
      <c r="K128" s="307"/>
      <c r="L128" s="334"/>
      <c r="M128" s="324">
        <f>COUNTIF(N128,"TRUE")</f>
        <v>0</v>
      </c>
      <c r="N128" s="330" t="b">
        <v>0</v>
      </c>
      <c r="V128" s="363"/>
      <c r="X128" s="313"/>
    </row>
    <row r="129" spans="2:24" ht="16.899999999999999" hidden="1" customHeight="1">
      <c r="B129" s="163"/>
      <c r="H129" s="861"/>
      <c r="I129" s="863" t="s">
        <v>137</v>
      </c>
      <c r="J129" s="865" t="s">
        <v>298</v>
      </c>
      <c r="K129" s="865"/>
      <c r="L129" s="866"/>
      <c r="M129" s="323" t="s">
        <v>271</v>
      </c>
      <c r="N129" s="329" t="s">
        <v>337</v>
      </c>
      <c r="V129" s="363"/>
      <c r="X129" s="313"/>
    </row>
    <row r="130" spans="2:24" ht="16.899999999999999" hidden="1" customHeight="1">
      <c r="B130" s="163"/>
      <c r="H130" s="861"/>
      <c r="I130" s="863"/>
      <c r="J130" s="867"/>
      <c r="K130" s="867"/>
      <c r="L130" s="868"/>
      <c r="M130" s="324">
        <f>COUNTIF(N130,"TRUE")</f>
        <v>0</v>
      </c>
      <c r="N130" s="330" t="b">
        <v>0</v>
      </c>
      <c r="V130" s="363"/>
      <c r="X130" s="313"/>
    </row>
    <row r="131" spans="2:24" ht="16.899999999999999" hidden="1" customHeight="1">
      <c r="B131" s="163"/>
      <c r="H131" s="861"/>
      <c r="I131" s="863"/>
      <c r="J131" s="869" t="s">
        <v>297</v>
      </c>
      <c r="K131" s="869"/>
      <c r="L131" s="870"/>
      <c r="M131" s="323" t="s">
        <v>271</v>
      </c>
      <c r="N131" s="329" t="s">
        <v>338</v>
      </c>
      <c r="V131" s="363"/>
      <c r="X131" s="313"/>
    </row>
    <row r="132" spans="2:24" ht="16.899999999999999" hidden="1" customHeight="1">
      <c r="B132" s="163"/>
      <c r="H132" s="862"/>
      <c r="I132" s="864"/>
      <c r="J132" s="867"/>
      <c r="K132" s="867"/>
      <c r="L132" s="868"/>
      <c r="M132" s="324">
        <f>COUNTIF(N132,"TRUE")</f>
        <v>0</v>
      </c>
      <c r="N132" s="330" t="b">
        <v>0</v>
      </c>
      <c r="V132" s="363"/>
      <c r="X132" s="313"/>
    </row>
    <row r="133" spans="2:24" ht="16.899999999999999" hidden="1" customHeight="1">
      <c r="B133" s="163"/>
      <c r="H133" s="849" t="s">
        <v>135</v>
      </c>
      <c r="I133" s="858" t="s">
        <v>287</v>
      </c>
      <c r="J133" s="858"/>
      <c r="K133" s="858"/>
      <c r="L133" s="859"/>
      <c r="M133" s="323" t="s">
        <v>271</v>
      </c>
      <c r="N133" s="329" t="s">
        <v>292</v>
      </c>
      <c r="O133" s="319"/>
      <c r="P133" s="319"/>
      <c r="Q133" s="319"/>
      <c r="R133" s="319"/>
      <c r="S133" s="319"/>
      <c r="T133" s="319"/>
      <c r="U133" s="363"/>
      <c r="V133" s="363"/>
      <c r="X133" s="313"/>
    </row>
    <row r="134" spans="2:24" ht="16.899999999999999" hidden="1" customHeight="1">
      <c r="B134" s="163"/>
      <c r="H134" s="850"/>
      <c r="I134" s="845"/>
      <c r="J134" s="845"/>
      <c r="K134" s="845"/>
      <c r="L134" s="846"/>
      <c r="M134" s="324">
        <f t="shared" ref="M134" si="5">COUNTIF(N134,"TRUE")</f>
        <v>0</v>
      </c>
      <c r="N134" s="330" t="b">
        <v>0</v>
      </c>
      <c r="O134" s="319"/>
      <c r="P134" s="319"/>
      <c r="Q134" s="319"/>
      <c r="R134" s="319"/>
      <c r="S134" s="319"/>
      <c r="T134" s="319"/>
      <c r="U134" s="363"/>
      <c r="V134" s="363"/>
      <c r="X134" s="313"/>
    </row>
    <row r="135" spans="2:24" ht="16.899999999999999" hidden="1" customHeight="1">
      <c r="B135" s="163"/>
      <c r="H135" s="850"/>
      <c r="I135" s="845" t="s">
        <v>31</v>
      </c>
      <c r="J135" s="845"/>
      <c r="K135" s="845"/>
      <c r="L135" s="846"/>
      <c r="M135" s="323" t="s">
        <v>271</v>
      </c>
      <c r="N135" s="329" t="s">
        <v>293</v>
      </c>
      <c r="O135" s="319"/>
      <c r="P135" s="319"/>
      <c r="Q135" s="319"/>
      <c r="R135" s="319"/>
      <c r="S135" s="319"/>
      <c r="T135" s="319"/>
      <c r="U135" s="363"/>
      <c r="V135" s="363"/>
      <c r="X135" s="313"/>
    </row>
    <row r="136" spans="2:24" ht="16.899999999999999" hidden="1" customHeight="1">
      <c r="B136" s="163"/>
      <c r="H136" s="850"/>
      <c r="I136" s="845"/>
      <c r="J136" s="845"/>
      <c r="K136" s="845"/>
      <c r="L136" s="846"/>
      <c r="M136" s="324">
        <f t="shared" ref="M136" si="6">COUNTIF(N136,"TRUE")</f>
        <v>0</v>
      </c>
      <c r="N136" s="330" t="b">
        <v>0</v>
      </c>
      <c r="O136" s="319"/>
      <c r="P136" s="319"/>
      <c r="Q136" s="319"/>
      <c r="R136" s="319"/>
      <c r="S136" s="319"/>
      <c r="T136" s="319"/>
      <c r="U136" s="363"/>
      <c r="V136" s="363"/>
      <c r="X136" s="313"/>
    </row>
    <row r="137" spans="2:24" ht="16.899999999999999" hidden="1" customHeight="1">
      <c r="B137" s="163"/>
      <c r="H137" s="850"/>
      <c r="I137" s="845" t="s">
        <v>275</v>
      </c>
      <c r="J137" s="845"/>
      <c r="K137" s="845"/>
      <c r="L137" s="846"/>
      <c r="M137" s="323" t="s">
        <v>271</v>
      </c>
      <c r="N137" s="329" t="s">
        <v>341</v>
      </c>
      <c r="O137" s="319"/>
      <c r="P137" s="319"/>
      <c r="Q137" s="319"/>
      <c r="R137" s="319"/>
      <c r="S137" s="319"/>
      <c r="T137" s="319"/>
      <c r="U137" s="363"/>
      <c r="V137" s="363"/>
    </row>
    <row r="138" spans="2:24" ht="16.899999999999999" hidden="1" customHeight="1">
      <c r="B138" s="163"/>
      <c r="H138" s="850"/>
      <c r="I138" s="845"/>
      <c r="J138" s="845"/>
      <c r="K138" s="845"/>
      <c r="L138" s="846"/>
      <c r="M138" s="324">
        <f t="shared" ref="M138" si="7">COUNTIF(N138,"TRUE")</f>
        <v>0</v>
      </c>
      <c r="N138" s="330" t="b">
        <v>0</v>
      </c>
      <c r="O138" s="319"/>
      <c r="P138" s="319"/>
      <c r="Q138" s="319"/>
      <c r="R138" s="319"/>
      <c r="S138" s="319"/>
      <c r="T138" s="319"/>
      <c r="U138" s="363"/>
      <c r="V138" s="363"/>
    </row>
    <row r="139" spans="2:24" ht="16.899999999999999" hidden="1" customHeight="1">
      <c r="B139" s="163"/>
      <c r="H139" s="850"/>
      <c r="I139" s="845" t="s">
        <v>288</v>
      </c>
      <c r="J139" s="845"/>
      <c r="K139" s="845"/>
      <c r="L139" s="846"/>
      <c r="M139" s="323" t="s">
        <v>271</v>
      </c>
      <c r="N139" s="329" t="s">
        <v>294</v>
      </c>
      <c r="O139" s="319"/>
      <c r="P139" s="319"/>
      <c r="Q139" s="319"/>
      <c r="R139" s="319"/>
      <c r="S139" s="319"/>
      <c r="T139" s="319"/>
      <c r="U139" s="363"/>
      <c r="V139" s="363"/>
    </row>
    <row r="140" spans="2:24" ht="16.899999999999999" hidden="1" customHeight="1">
      <c r="B140" s="163"/>
      <c r="H140" s="850"/>
      <c r="I140" s="845"/>
      <c r="J140" s="845"/>
      <c r="K140" s="845"/>
      <c r="L140" s="846"/>
      <c r="M140" s="324">
        <f t="shared" ref="M140" si="8">COUNTIF(N140,"TRUE")</f>
        <v>0</v>
      </c>
      <c r="N140" s="330" t="b">
        <v>0</v>
      </c>
      <c r="O140" s="319"/>
      <c r="P140" s="319"/>
      <c r="Q140" s="319"/>
      <c r="R140" s="319"/>
      <c r="S140" s="319"/>
      <c r="T140" s="319"/>
      <c r="U140" s="363"/>
      <c r="V140" s="363"/>
    </row>
    <row r="141" spans="2:24" ht="16.899999999999999" hidden="1" customHeight="1">
      <c r="B141" s="163"/>
      <c r="H141" s="850"/>
      <c r="I141" s="845" t="s">
        <v>285</v>
      </c>
      <c r="J141" s="845"/>
      <c r="K141" s="845"/>
      <c r="L141" s="846"/>
      <c r="M141" s="323" t="s">
        <v>271</v>
      </c>
      <c r="N141" s="329" t="s">
        <v>342</v>
      </c>
      <c r="O141" s="319"/>
      <c r="P141" s="319"/>
      <c r="Q141" s="319"/>
      <c r="R141" s="319"/>
      <c r="S141" s="319"/>
      <c r="T141" s="319"/>
      <c r="U141" s="363"/>
      <c r="V141" s="363"/>
    </row>
    <row r="142" spans="2:24" ht="16.899999999999999" hidden="1" customHeight="1">
      <c r="B142" s="163"/>
      <c r="H142" s="850"/>
      <c r="I142" s="845"/>
      <c r="J142" s="845"/>
      <c r="K142" s="845"/>
      <c r="L142" s="846"/>
      <c r="M142" s="324">
        <f t="shared" ref="M142" si="9">COUNTIF(N142,"TRUE")</f>
        <v>0</v>
      </c>
      <c r="N142" s="330" t="b">
        <v>0</v>
      </c>
      <c r="O142" s="319"/>
      <c r="P142" s="319"/>
      <c r="Q142" s="319"/>
      <c r="R142" s="319"/>
      <c r="S142" s="319"/>
      <c r="T142" s="319"/>
      <c r="U142" s="363"/>
      <c r="V142" s="363"/>
      <c r="X142" s="313"/>
    </row>
    <row r="143" spans="2:24" ht="16.899999999999999" hidden="1" customHeight="1">
      <c r="B143" s="163"/>
      <c r="H143" s="850"/>
      <c r="I143" s="845" t="s">
        <v>276</v>
      </c>
      <c r="J143" s="845"/>
      <c r="K143" s="845"/>
      <c r="L143" s="846"/>
      <c r="M143" s="323" t="s">
        <v>271</v>
      </c>
      <c r="N143" s="329" t="s">
        <v>343</v>
      </c>
      <c r="O143" s="319"/>
      <c r="P143" s="319"/>
      <c r="Q143" s="319"/>
      <c r="R143" s="319"/>
      <c r="S143" s="319"/>
      <c r="T143" s="319"/>
      <c r="U143" s="363"/>
      <c r="V143" s="363"/>
      <c r="X143" s="313"/>
    </row>
    <row r="144" spans="2:24" ht="16.899999999999999" hidden="1" customHeight="1">
      <c r="B144" s="163"/>
      <c r="H144" s="851"/>
      <c r="I144" s="847"/>
      <c r="J144" s="847"/>
      <c r="K144" s="847"/>
      <c r="L144" s="848"/>
      <c r="M144" s="324">
        <f t="shared" ref="M144" si="10">COUNTIF(N144,"TRUE")</f>
        <v>0</v>
      </c>
      <c r="N144" s="330" t="b">
        <v>0</v>
      </c>
      <c r="O144" s="319"/>
      <c r="P144" s="319"/>
      <c r="Q144" s="319"/>
      <c r="R144" s="319"/>
      <c r="S144" s="319"/>
      <c r="T144" s="319"/>
      <c r="U144" s="363"/>
      <c r="V144" s="363"/>
      <c r="X144" s="313"/>
    </row>
    <row r="145" spans="2:46" ht="16.899999999999999" hidden="1" customHeight="1">
      <c r="B145" s="163"/>
      <c r="I145" s="135"/>
      <c r="J145" s="135"/>
      <c r="K145" s="135"/>
      <c r="L145" s="135"/>
      <c r="M145" s="315"/>
      <c r="N145" s="319"/>
      <c r="O145" s="319"/>
      <c r="P145" s="319"/>
      <c r="Q145" s="319"/>
      <c r="R145" s="319"/>
      <c r="S145" s="319"/>
      <c r="T145" s="319"/>
      <c r="U145" s="363"/>
      <c r="V145" s="363"/>
      <c r="X145" s="313"/>
    </row>
    <row r="146" spans="2:46" ht="16.899999999999999" hidden="1" customHeight="1">
      <c r="B146" s="163"/>
      <c r="C146" s="163"/>
      <c r="D146" s="163"/>
      <c r="E146" s="163"/>
      <c r="F146" s="163"/>
      <c r="G146" s="163"/>
      <c r="H146" s="163"/>
      <c r="I146" s="318"/>
      <c r="J146" s="318"/>
      <c r="K146" s="318"/>
      <c r="L146" s="318"/>
      <c r="M146" s="316"/>
      <c r="N146" s="320"/>
      <c r="O146" s="320"/>
      <c r="P146" s="320"/>
      <c r="Q146" s="320"/>
      <c r="R146" s="320"/>
      <c r="S146" s="320"/>
      <c r="T146" s="320"/>
      <c r="U146" s="364"/>
      <c r="V146" s="364"/>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row>
    <row r="147" spans="2:46">
      <c r="I147" s="135"/>
      <c r="J147" s="135"/>
      <c r="K147" s="135"/>
      <c r="L147" s="135"/>
      <c r="M147" s="315"/>
      <c r="N147" s="319"/>
      <c r="O147" s="319"/>
      <c r="P147" s="319"/>
      <c r="Q147" s="319"/>
      <c r="R147" s="319"/>
      <c r="S147" s="319"/>
      <c r="T147" s="319"/>
      <c r="U147" s="363"/>
      <c r="V147" s="363"/>
    </row>
    <row r="148" spans="2:46">
      <c r="I148" s="135"/>
      <c r="J148" s="135"/>
      <c r="K148" s="135"/>
      <c r="L148" s="135"/>
      <c r="M148" s="317"/>
      <c r="N148" s="319"/>
      <c r="O148" s="319"/>
      <c r="P148" s="319"/>
      <c r="Q148" s="319"/>
      <c r="R148" s="319"/>
      <c r="S148" s="319"/>
      <c r="T148" s="319"/>
      <c r="U148" s="363"/>
      <c r="V148" s="363"/>
    </row>
    <row r="149" spans="2:46">
      <c r="M149" s="317"/>
      <c r="N149" s="319"/>
      <c r="O149" s="319"/>
      <c r="P149" s="319"/>
      <c r="Q149" s="319"/>
      <c r="R149" s="319"/>
      <c r="S149" s="319"/>
      <c r="T149" s="319"/>
      <c r="U149" s="363"/>
      <c r="V149" s="363"/>
    </row>
    <row r="150" spans="2:46">
      <c r="M150" s="317"/>
      <c r="N150" s="319"/>
      <c r="O150" s="319"/>
      <c r="P150" s="319"/>
      <c r="Q150" s="319"/>
      <c r="R150" s="319"/>
      <c r="S150" s="319"/>
      <c r="T150" s="319"/>
      <c r="U150" s="363"/>
      <c r="V150" s="363"/>
    </row>
    <row r="151" spans="2:46">
      <c r="M151" s="317"/>
      <c r="N151" s="319"/>
      <c r="O151" s="319"/>
      <c r="P151" s="319"/>
      <c r="Q151" s="319"/>
      <c r="R151" s="319"/>
      <c r="S151" s="319"/>
      <c r="T151" s="319"/>
      <c r="U151" s="363"/>
      <c r="V151" s="363"/>
    </row>
    <row r="152" spans="2:46">
      <c r="M152" s="317"/>
      <c r="N152" s="319"/>
      <c r="O152" s="319"/>
      <c r="P152" s="319"/>
      <c r="Q152" s="319"/>
      <c r="R152" s="319"/>
      <c r="S152" s="319"/>
      <c r="T152" s="319"/>
      <c r="U152" s="363"/>
      <c r="V152" s="363"/>
    </row>
    <row r="153" spans="2:46">
      <c r="N153" s="319"/>
      <c r="O153" s="319"/>
      <c r="P153" s="319"/>
      <c r="Q153" s="319"/>
      <c r="R153" s="319"/>
      <c r="S153" s="319"/>
      <c r="T153" s="319"/>
      <c r="U153" s="363"/>
      <c r="V153" s="363"/>
    </row>
    <row r="154" spans="2:46">
      <c r="N154" s="319"/>
      <c r="O154" s="319"/>
      <c r="P154" s="319"/>
      <c r="Q154" s="319"/>
      <c r="R154" s="319"/>
      <c r="S154" s="319"/>
      <c r="T154" s="319"/>
      <c r="U154" s="363"/>
      <c r="V154" s="363"/>
    </row>
    <row r="155" spans="2:46">
      <c r="N155" s="319"/>
      <c r="O155" s="319"/>
      <c r="P155" s="319"/>
      <c r="Q155" s="319"/>
      <c r="R155" s="319"/>
      <c r="S155" s="319"/>
      <c r="T155" s="319"/>
      <c r="U155" s="363"/>
      <c r="V155" s="363"/>
    </row>
    <row r="156" spans="2:46">
      <c r="N156" s="319"/>
      <c r="O156" s="319"/>
      <c r="P156" s="319"/>
      <c r="Q156" s="319"/>
      <c r="R156" s="319"/>
      <c r="S156" s="319"/>
      <c r="T156" s="319"/>
      <c r="U156" s="363"/>
      <c r="V156" s="363"/>
    </row>
    <row r="157" spans="2:46">
      <c r="N157" s="319"/>
      <c r="O157" s="319"/>
      <c r="P157" s="319"/>
      <c r="Q157" s="319"/>
      <c r="R157" s="319"/>
      <c r="S157" s="319"/>
      <c r="T157" s="319"/>
      <c r="U157" s="363"/>
      <c r="V157" s="363"/>
    </row>
    <row r="158" spans="2:46">
      <c r="N158" s="319"/>
      <c r="O158" s="319"/>
      <c r="P158" s="319"/>
      <c r="Q158" s="319"/>
      <c r="R158" s="319"/>
      <c r="S158" s="319"/>
      <c r="T158" s="319"/>
      <c r="U158" s="363"/>
      <c r="V158" s="363"/>
    </row>
    <row r="159" spans="2:46">
      <c r="N159" s="319"/>
      <c r="O159" s="319"/>
      <c r="P159" s="319"/>
      <c r="Q159" s="319"/>
      <c r="R159" s="319"/>
      <c r="S159" s="319"/>
      <c r="T159" s="319"/>
      <c r="U159" s="363"/>
      <c r="V159" s="363"/>
    </row>
    <row r="160" spans="2:46">
      <c r="N160" s="319"/>
      <c r="O160" s="319"/>
      <c r="P160" s="319"/>
      <c r="Q160" s="319"/>
      <c r="R160" s="319"/>
      <c r="S160" s="319"/>
      <c r="T160" s="319"/>
      <c r="U160" s="363"/>
      <c r="V160" s="363"/>
    </row>
    <row r="161" spans="14:22">
      <c r="N161" s="319"/>
      <c r="O161" s="319"/>
      <c r="P161" s="319"/>
      <c r="Q161" s="319"/>
      <c r="R161" s="319"/>
      <c r="S161" s="319"/>
      <c r="T161" s="319"/>
      <c r="U161" s="363"/>
      <c r="V161" s="363"/>
    </row>
    <row r="162" spans="14:22">
      <c r="N162" s="319"/>
      <c r="O162" s="319"/>
      <c r="P162" s="319"/>
      <c r="Q162" s="319"/>
      <c r="R162" s="319"/>
      <c r="S162" s="319"/>
      <c r="T162" s="319"/>
      <c r="U162" s="363"/>
      <c r="V162" s="363"/>
    </row>
    <row r="163" spans="14:22">
      <c r="N163" s="319"/>
      <c r="O163" s="319"/>
      <c r="P163" s="319"/>
      <c r="Q163" s="319"/>
      <c r="R163" s="319"/>
      <c r="S163" s="319"/>
      <c r="T163" s="319"/>
      <c r="U163" s="363"/>
      <c r="V163" s="363"/>
    </row>
    <row r="164" spans="14:22">
      <c r="N164" s="319"/>
      <c r="O164" s="319"/>
      <c r="P164" s="319"/>
      <c r="Q164" s="319"/>
      <c r="R164" s="319"/>
      <c r="S164" s="319"/>
      <c r="T164" s="319"/>
      <c r="U164" s="363"/>
      <c r="V164" s="363"/>
    </row>
    <row r="165" spans="14:22">
      <c r="N165" s="319"/>
      <c r="O165" s="319"/>
      <c r="P165" s="319"/>
      <c r="Q165" s="319"/>
      <c r="R165" s="319"/>
      <c r="S165" s="319"/>
      <c r="T165" s="319"/>
      <c r="U165" s="363"/>
      <c r="V165" s="363"/>
    </row>
    <row r="166" spans="14:22">
      <c r="N166" s="319"/>
      <c r="O166" s="319"/>
      <c r="P166" s="319"/>
      <c r="Q166" s="319"/>
      <c r="R166" s="319"/>
      <c r="S166" s="319"/>
      <c r="T166" s="319"/>
      <c r="U166" s="363"/>
      <c r="V166" s="363"/>
    </row>
    <row r="167" spans="14:22">
      <c r="N167" s="319"/>
      <c r="O167" s="319"/>
      <c r="P167" s="319"/>
      <c r="Q167" s="319"/>
      <c r="R167" s="319"/>
      <c r="S167" s="319"/>
      <c r="T167" s="319"/>
      <c r="U167" s="319"/>
      <c r="V167" s="319"/>
    </row>
    <row r="168" spans="14:22">
      <c r="N168" s="319"/>
      <c r="O168" s="319"/>
      <c r="P168" s="319"/>
      <c r="Q168" s="319"/>
      <c r="R168" s="319"/>
      <c r="S168" s="319"/>
      <c r="T168" s="319"/>
      <c r="U168" s="319"/>
      <c r="V168" s="319"/>
    </row>
    <row r="169" spans="14:22">
      <c r="N169" s="319"/>
      <c r="O169" s="319"/>
      <c r="P169" s="319"/>
      <c r="Q169" s="319"/>
      <c r="R169" s="319"/>
      <c r="S169" s="319"/>
      <c r="T169" s="319"/>
      <c r="U169" s="319"/>
      <c r="V169" s="319"/>
    </row>
    <row r="170" spans="14:22">
      <c r="N170" s="319"/>
      <c r="O170" s="319"/>
      <c r="P170" s="319"/>
      <c r="Q170" s="319"/>
      <c r="R170" s="319"/>
      <c r="S170" s="319"/>
      <c r="T170" s="319"/>
      <c r="U170" s="319"/>
      <c r="V170" s="319"/>
    </row>
    <row r="171" spans="14:22">
      <c r="N171" s="319"/>
      <c r="O171" s="319"/>
      <c r="P171" s="319"/>
      <c r="Q171" s="319"/>
      <c r="R171" s="319"/>
      <c r="S171" s="319"/>
      <c r="T171" s="319"/>
      <c r="U171" s="319"/>
      <c r="V171" s="319"/>
    </row>
    <row r="172" spans="14:22">
      <c r="N172" s="319"/>
      <c r="O172" s="319"/>
      <c r="P172" s="319"/>
      <c r="Q172" s="319"/>
      <c r="R172" s="319"/>
      <c r="S172" s="319"/>
      <c r="T172" s="319"/>
      <c r="U172" s="319"/>
      <c r="V172" s="319"/>
    </row>
    <row r="173" spans="14:22">
      <c r="N173" s="319"/>
      <c r="O173" s="319"/>
      <c r="P173" s="319"/>
      <c r="Q173" s="319"/>
      <c r="R173" s="319"/>
      <c r="S173" s="319"/>
      <c r="T173" s="319"/>
      <c r="U173" s="319"/>
      <c r="V173" s="319"/>
    </row>
    <row r="174" spans="14:22">
      <c r="N174" s="319"/>
      <c r="O174" s="319"/>
      <c r="P174" s="319"/>
      <c r="Q174" s="319"/>
      <c r="R174" s="319"/>
      <c r="S174" s="319"/>
      <c r="T174" s="319"/>
      <c r="U174" s="319"/>
      <c r="V174" s="319"/>
    </row>
    <row r="175" spans="14:22">
      <c r="N175" s="319"/>
      <c r="O175" s="319"/>
      <c r="P175" s="319"/>
      <c r="Q175" s="319"/>
      <c r="R175" s="319"/>
      <c r="S175" s="319"/>
      <c r="T175" s="319"/>
      <c r="U175" s="319"/>
      <c r="V175" s="319"/>
    </row>
    <row r="176" spans="14:22">
      <c r="N176" s="319"/>
      <c r="O176" s="319"/>
      <c r="P176" s="319"/>
      <c r="Q176" s="319"/>
      <c r="R176" s="319"/>
      <c r="S176" s="319"/>
      <c r="T176" s="319"/>
      <c r="U176" s="319"/>
      <c r="V176" s="319"/>
    </row>
    <row r="177" spans="14:22">
      <c r="N177" s="319"/>
      <c r="O177" s="319"/>
      <c r="P177" s="319"/>
      <c r="Q177" s="319"/>
      <c r="R177" s="319"/>
      <c r="S177" s="319"/>
      <c r="T177" s="319"/>
      <c r="U177" s="319"/>
      <c r="V177" s="319"/>
    </row>
    <row r="178" spans="14:22">
      <c r="N178" s="319"/>
      <c r="O178" s="319"/>
      <c r="P178" s="319"/>
      <c r="Q178" s="319"/>
      <c r="R178" s="319"/>
      <c r="S178" s="319"/>
      <c r="T178" s="319"/>
      <c r="U178" s="319"/>
      <c r="V178" s="319"/>
    </row>
    <row r="179" spans="14:22">
      <c r="N179" s="319"/>
      <c r="O179" s="319"/>
      <c r="P179" s="319"/>
      <c r="Q179" s="319"/>
      <c r="R179" s="319"/>
      <c r="S179" s="319"/>
      <c r="T179" s="319"/>
      <c r="U179" s="319"/>
      <c r="V179" s="319"/>
    </row>
    <row r="180" spans="14:22">
      <c r="N180" s="319"/>
      <c r="O180" s="319"/>
      <c r="P180" s="319"/>
      <c r="Q180" s="319"/>
      <c r="R180" s="319"/>
      <c r="S180" s="319"/>
      <c r="T180" s="319"/>
      <c r="U180" s="319"/>
      <c r="V180" s="319"/>
    </row>
    <row r="181" spans="14:22">
      <c r="N181" s="319"/>
      <c r="O181" s="319"/>
      <c r="P181" s="319"/>
      <c r="Q181" s="319"/>
      <c r="R181" s="319"/>
      <c r="S181" s="319"/>
      <c r="T181" s="319"/>
      <c r="U181" s="319"/>
      <c r="V181" s="319"/>
    </row>
    <row r="182" spans="14:22">
      <c r="N182" s="319"/>
      <c r="O182" s="319"/>
      <c r="P182" s="319"/>
      <c r="Q182" s="319"/>
      <c r="R182" s="319"/>
      <c r="S182" s="319"/>
      <c r="T182" s="319"/>
      <c r="U182" s="319"/>
      <c r="V182" s="319"/>
    </row>
    <row r="183" spans="14:22">
      <c r="N183" s="319"/>
      <c r="O183" s="319"/>
      <c r="P183" s="319"/>
      <c r="Q183" s="319"/>
      <c r="R183" s="319"/>
      <c r="S183" s="319"/>
      <c r="T183" s="319"/>
      <c r="U183" s="319"/>
      <c r="V183" s="319"/>
    </row>
    <row r="184" spans="14:22">
      <c r="N184" s="319"/>
      <c r="O184" s="319"/>
      <c r="P184" s="319"/>
      <c r="Q184" s="319"/>
      <c r="R184" s="319"/>
      <c r="S184" s="319"/>
      <c r="T184" s="319"/>
      <c r="U184" s="319"/>
      <c r="V184" s="319"/>
    </row>
    <row r="185" spans="14:22">
      <c r="N185" s="319"/>
      <c r="O185" s="319"/>
      <c r="P185" s="319"/>
      <c r="Q185" s="319"/>
      <c r="R185" s="319"/>
      <c r="S185" s="319"/>
      <c r="T185" s="319"/>
      <c r="U185" s="319"/>
      <c r="V185" s="319"/>
    </row>
    <row r="186" spans="14:22">
      <c r="N186" s="319"/>
      <c r="O186" s="319"/>
      <c r="P186" s="319"/>
      <c r="Q186" s="319"/>
      <c r="R186" s="319"/>
      <c r="S186" s="319"/>
      <c r="T186" s="319"/>
      <c r="U186" s="319"/>
      <c r="V186" s="319"/>
    </row>
    <row r="187" spans="14:22">
      <c r="N187" s="319"/>
      <c r="O187" s="319"/>
      <c r="P187" s="319"/>
      <c r="Q187" s="319"/>
      <c r="R187" s="319"/>
      <c r="S187" s="319"/>
      <c r="T187" s="319"/>
      <c r="U187" s="319"/>
      <c r="V187" s="319"/>
    </row>
    <row r="188" spans="14:22">
      <c r="N188" s="319"/>
      <c r="O188" s="319"/>
      <c r="P188" s="319"/>
      <c r="Q188" s="319"/>
      <c r="R188" s="319"/>
      <c r="S188" s="319"/>
      <c r="T188" s="319"/>
      <c r="U188" s="319"/>
      <c r="V188" s="319"/>
    </row>
    <row r="189" spans="14:22">
      <c r="N189" s="319"/>
      <c r="O189" s="319"/>
      <c r="P189" s="319"/>
      <c r="Q189" s="319"/>
      <c r="R189" s="319"/>
      <c r="S189" s="319"/>
      <c r="T189" s="319"/>
      <c r="U189" s="319"/>
      <c r="V189" s="319"/>
    </row>
    <row r="190" spans="14:22">
      <c r="N190" s="319"/>
      <c r="O190" s="319"/>
      <c r="P190" s="319"/>
      <c r="Q190" s="319"/>
      <c r="R190" s="319"/>
      <c r="S190" s="319"/>
      <c r="T190" s="319"/>
      <c r="U190" s="319"/>
      <c r="V190" s="319"/>
    </row>
    <row r="191" spans="14:22">
      <c r="N191" s="321"/>
      <c r="O191" s="321"/>
      <c r="P191" s="321"/>
      <c r="Q191" s="321"/>
      <c r="R191" s="321"/>
      <c r="S191" s="321"/>
      <c r="T191" s="321"/>
      <c r="U191" s="321"/>
      <c r="V191" s="321"/>
    </row>
    <row r="192" spans="14:22">
      <c r="N192" s="321"/>
      <c r="O192" s="321"/>
      <c r="P192" s="321"/>
      <c r="Q192" s="321"/>
      <c r="R192" s="321"/>
      <c r="S192" s="321"/>
      <c r="T192" s="321"/>
      <c r="U192" s="321"/>
      <c r="V192" s="321"/>
    </row>
  </sheetData>
  <sheetProtection algorithmName="SHA-512" hashValue="Ufz+VTIYcWoE0wNs8Cgg4TnIvoBbxQKGqawz34f6lbOgVJqGP6Uc0UbwoFyHgjA5uDsTVNhRX0U+/jCXfdmgoQ==" saltValue="0NP9UOIZJOctWDMylFMr4Q==" spinCount="100000" sheet="1" objects="1" scenarios="1"/>
  <mergeCells count="79">
    <mergeCell ref="H108:H109"/>
    <mergeCell ref="Y34:AR34"/>
    <mergeCell ref="H5:J5"/>
    <mergeCell ref="E27:W27"/>
    <mergeCell ref="B9:W9"/>
    <mergeCell ref="B10:W10"/>
    <mergeCell ref="B12:W12"/>
    <mergeCell ref="N16:W16"/>
    <mergeCell ref="B18:B23"/>
    <mergeCell ref="D24:W24"/>
    <mergeCell ref="B24:B27"/>
    <mergeCell ref="B13:L13"/>
    <mergeCell ref="B6:C6"/>
    <mergeCell ref="D6:G6"/>
    <mergeCell ref="K6:N6"/>
    <mergeCell ref="Y18:AO18"/>
    <mergeCell ref="B8:W8"/>
    <mergeCell ref="B7:G7"/>
    <mergeCell ref="B28:B33"/>
    <mergeCell ref="C20:F20"/>
    <mergeCell ref="C25:F25"/>
    <mergeCell ref="C30:C31"/>
    <mergeCell ref="H102:H106"/>
    <mergeCell ref="C14:L16"/>
    <mergeCell ref="B60:W60"/>
    <mergeCell ref="C26:C27"/>
    <mergeCell ref="B14:B16"/>
    <mergeCell ref="Y1:AR1"/>
    <mergeCell ref="G2:W3"/>
    <mergeCell ref="B1:O1"/>
    <mergeCell ref="Y4:AR4"/>
    <mergeCell ref="Y6:AR6"/>
    <mergeCell ref="B5:C5"/>
    <mergeCell ref="D5:G5"/>
    <mergeCell ref="R5:W5"/>
    <mergeCell ref="P1:Q1"/>
    <mergeCell ref="B2:C2"/>
    <mergeCell ref="D2:F2"/>
    <mergeCell ref="B4:D4"/>
    <mergeCell ref="E4:W4"/>
    <mergeCell ref="O5:Q5"/>
    <mergeCell ref="K5:N5"/>
    <mergeCell ref="R6:W6"/>
    <mergeCell ref="I143:L144"/>
    <mergeCell ref="H133:H144"/>
    <mergeCell ref="H111:H115"/>
    <mergeCell ref="H117:H126"/>
    <mergeCell ref="I123:L124"/>
    <mergeCell ref="I133:L134"/>
    <mergeCell ref="I135:L136"/>
    <mergeCell ref="I137:L138"/>
    <mergeCell ref="H127:H132"/>
    <mergeCell ref="I129:I132"/>
    <mergeCell ref="J129:L130"/>
    <mergeCell ref="J131:L132"/>
    <mergeCell ref="I139:L140"/>
    <mergeCell ref="I141:L142"/>
    <mergeCell ref="Y30:AR30"/>
    <mergeCell ref="Y31:AR31"/>
    <mergeCell ref="Y33:AR33"/>
    <mergeCell ref="Y21:AR21"/>
    <mergeCell ref="Y26:AR26"/>
    <mergeCell ref="Y27:AR27"/>
    <mergeCell ref="Y15:AQ15"/>
    <mergeCell ref="M13:W13"/>
    <mergeCell ref="N14:W14"/>
    <mergeCell ref="N15:W15"/>
    <mergeCell ref="Y70:AT70"/>
    <mergeCell ref="P68:Q68"/>
    <mergeCell ref="B55:W55"/>
    <mergeCell ref="B51:W51"/>
    <mergeCell ref="B49:W49"/>
    <mergeCell ref="B53:W53"/>
    <mergeCell ref="B54:W54"/>
    <mergeCell ref="B56:W56"/>
    <mergeCell ref="B57:W57"/>
    <mergeCell ref="B67:B72"/>
    <mergeCell ref="B58:W58"/>
    <mergeCell ref="B59:W59"/>
  </mergeCells>
  <phoneticPr fontId="1"/>
  <dataValidations count="3">
    <dataValidation type="list" allowBlank="1" showInputMessage="1" showErrorMessage="1" sqref="R1" xr:uid="{023C4102-A3AF-4BD5-AE94-F54E60D908B1}">
      <formula1>$D$70:$D$71</formula1>
    </dataValidation>
    <dataValidation type="list" allowBlank="1" showInputMessage="1" showErrorMessage="1" sqref="T1" xr:uid="{295C525A-EC75-49C7-9A8F-BDB72F8ABDEA}">
      <formula1>$E$70:$E$71</formula1>
    </dataValidation>
    <dataValidation type="list" allowBlank="1" showInputMessage="1" showErrorMessage="1" sqref="F99 V1" xr:uid="{2002A3CB-2C05-46D5-94E9-1D7C28909C9B}">
      <formula1>$F$70:$F$96</formula1>
    </dataValidation>
  </dataValidations>
  <pageMargins left="0.31496062992125984" right="0.11811023622047245" top="0.35433070866141736" bottom="0.15748031496062992" header="0.31496062992125984" footer="0.19685039370078741"/>
  <pageSetup paperSize="9" orientation="portrait" r:id="rId1"/>
  <headerFooter>
    <oddFooter>&amp;C&amp;P&amp;R④申告確認受付票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moveWithCells="1">
                  <from>
                    <xdr:col>3</xdr:col>
                    <xdr:colOff>9525</xdr:colOff>
                    <xdr:row>25</xdr:row>
                    <xdr:rowOff>9525</xdr:rowOff>
                  </from>
                  <to>
                    <xdr:col>3</xdr:col>
                    <xdr:colOff>285750</xdr:colOff>
                    <xdr:row>25</xdr:row>
                    <xdr:rowOff>295275</xdr:rowOff>
                  </to>
                </anchor>
              </controlPr>
            </control>
          </mc:Choice>
        </mc:AlternateContent>
        <mc:AlternateContent xmlns:mc="http://schemas.openxmlformats.org/markup-compatibility/2006">
          <mc:Choice Requires="x14">
            <control shapeId="4129" r:id="rId5" name="Check Box 33">
              <controlPr defaultSize="0" autoFill="0" autoLine="0" autoPict="0">
                <anchor moveWithCells="1">
                  <from>
                    <xdr:col>1</xdr:col>
                    <xdr:colOff>9525</xdr:colOff>
                    <xdr:row>13</xdr:row>
                    <xdr:rowOff>9525</xdr:rowOff>
                  </from>
                  <to>
                    <xdr:col>1</xdr:col>
                    <xdr:colOff>314325</xdr:colOff>
                    <xdr:row>15</xdr:row>
                    <xdr:rowOff>285750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12</xdr:col>
                    <xdr:colOff>9525</xdr:colOff>
                    <xdr:row>13</xdr:row>
                    <xdr:rowOff>9525</xdr:rowOff>
                  </from>
                  <to>
                    <xdr:col>12</xdr:col>
                    <xdr:colOff>314325</xdr:colOff>
                    <xdr:row>13</xdr:row>
                    <xdr:rowOff>285750</xdr:rowOff>
                  </to>
                </anchor>
              </controlPr>
            </control>
          </mc:Choice>
        </mc:AlternateContent>
        <mc:AlternateContent xmlns:mc="http://schemas.openxmlformats.org/markup-compatibility/2006">
          <mc:Choice Requires="x14">
            <control shapeId="4137" r:id="rId7" name="Check Box 41">
              <controlPr defaultSize="0" autoFill="0" autoLine="0" autoPict="0">
                <anchor moveWithCells="1">
                  <from>
                    <xdr:col>12</xdr:col>
                    <xdr:colOff>9525</xdr:colOff>
                    <xdr:row>14</xdr:row>
                    <xdr:rowOff>0</xdr:rowOff>
                  </from>
                  <to>
                    <xdr:col>12</xdr:col>
                    <xdr:colOff>314325</xdr:colOff>
                    <xdr:row>14</xdr:row>
                    <xdr:rowOff>419100</xdr:rowOff>
                  </to>
                </anchor>
              </controlPr>
            </control>
          </mc:Choice>
        </mc:AlternateContent>
        <mc:AlternateContent xmlns:mc="http://schemas.openxmlformats.org/markup-compatibility/2006">
          <mc:Choice Requires="x14">
            <control shapeId="4138" r:id="rId8" name="Check Box 42">
              <controlPr defaultSize="0" autoFill="0" autoLine="0" autoPict="0">
                <anchor moveWithCells="1">
                  <from>
                    <xdr:col>12</xdr:col>
                    <xdr:colOff>9525</xdr:colOff>
                    <xdr:row>15</xdr:row>
                    <xdr:rowOff>0</xdr:rowOff>
                  </from>
                  <to>
                    <xdr:col>12</xdr:col>
                    <xdr:colOff>314325</xdr:colOff>
                    <xdr:row>15</xdr:row>
                    <xdr:rowOff>285750</xdr:rowOff>
                  </to>
                </anchor>
              </controlPr>
            </control>
          </mc:Choice>
        </mc:AlternateContent>
        <mc:AlternateContent xmlns:mc="http://schemas.openxmlformats.org/markup-compatibility/2006">
          <mc:Choice Requires="x14">
            <control shapeId="4139" r:id="rId9" name="Check Box 43">
              <controlPr defaultSize="0" autoFill="0" autoLine="0" autoPict="0">
                <anchor moveWithCells="1">
                  <from>
                    <xdr:col>2</xdr:col>
                    <xdr:colOff>9525</xdr:colOff>
                    <xdr:row>23</xdr:row>
                    <xdr:rowOff>9525</xdr:rowOff>
                  </from>
                  <to>
                    <xdr:col>2</xdr:col>
                    <xdr:colOff>314325</xdr:colOff>
                    <xdr:row>24</xdr:row>
                    <xdr:rowOff>0</xdr:rowOff>
                  </to>
                </anchor>
              </controlPr>
            </control>
          </mc:Choice>
        </mc:AlternateContent>
        <mc:AlternateContent xmlns:mc="http://schemas.openxmlformats.org/markup-compatibility/2006">
          <mc:Choice Requires="x14">
            <control shapeId="4140" r:id="rId10" name="Check Box 44">
              <controlPr defaultSize="0" autoFill="0" autoLine="0" autoPict="0">
                <anchor moveWithCells="1">
                  <from>
                    <xdr:col>3</xdr:col>
                    <xdr:colOff>9525</xdr:colOff>
                    <xdr:row>26</xdr:row>
                    <xdr:rowOff>9525</xdr:rowOff>
                  </from>
                  <to>
                    <xdr:col>3</xdr:col>
                    <xdr:colOff>285750</xdr:colOff>
                    <xdr:row>26</xdr:row>
                    <xdr:rowOff>428625</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3</xdr:col>
                    <xdr:colOff>9525</xdr:colOff>
                    <xdr:row>20</xdr:row>
                    <xdr:rowOff>9525</xdr:rowOff>
                  </from>
                  <to>
                    <xdr:col>3</xdr:col>
                    <xdr:colOff>285750</xdr:colOff>
                    <xdr:row>20</xdr:row>
                    <xdr:rowOff>295275</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2</xdr:col>
                    <xdr:colOff>9525</xdr:colOff>
                    <xdr:row>17</xdr:row>
                    <xdr:rowOff>9525</xdr:rowOff>
                  </from>
                  <to>
                    <xdr:col>2</xdr:col>
                    <xdr:colOff>314325</xdr:colOff>
                    <xdr:row>17</xdr:row>
                    <xdr:rowOff>295275</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2</xdr:col>
                    <xdr:colOff>9525</xdr:colOff>
                    <xdr:row>18</xdr:row>
                    <xdr:rowOff>0</xdr:rowOff>
                  </from>
                  <to>
                    <xdr:col>2</xdr:col>
                    <xdr:colOff>314325</xdr:colOff>
                    <xdr:row>18</xdr:row>
                    <xdr:rowOff>295275</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2</xdr:col>
                    <xdr:colOff>9525</xdr:colOff>
                    <xdr:row>27</xdr:row>
                    <xdr:rowOff>0</xdr:rowOff>
                  </from>
                  <to>
                    <xdr:col>2</xdr:col>
                    <xdr:colOff>314325</xdr:colOff>
                    <xdr:row>28</xdr:row>
                    <xdr:rowOff>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2</xdr:col>
                    <xdr:colOff>9525</xdr:colOff>
                    <xdr:row>31</xdr:row>
                    <xdr:rowOff>9525</xdr:rowOff>
                  </from>
                  <to>
                    <xdr:col>2</xdr:col>
                    <xdr:colOff>314325</xdr:colOff>
                    <xdr:row>31</xdr:row>
                    <xdr:rowOff>285750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2</xdr:col>
                    <xdr:colOff>9525</xdr:colOff>
                    <xdr:row>28</xdr:row>
                    <xdr:rowOff>19050</xdr:rowOff>
                  </from>
                  <to>
                    <xdr:col>2</xdr:col>
                    <xdr:colOff>314325</xdr:colOff>
                    <xdr:row>28</xdr:row>
                    <xdr:rowOff>295275</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3</xdr:col>
                    <xdr:colOff>9525</xdr:colOff>
                    <xdr:row>29</xdr:row>
                    <xdr:rowOff>19050</xdr:rowOff>
                  </from>
                  <to>
                    <xdr:col>3</xdr:col>
                    <xdr:colOff>295275</xdr:colOff>
                    <xdr:row>30</xdr:row>
                    <xdr:rowOff>19050</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3</xdr:col>
                    <xdr:colOff>9525</xdr:colOff>
                    <xdr:row>30</xdr:row>
                    <xdr:rowOff>0</xdr:rowOff>
                  </from>
                  <to>
                    <xdr:col>3</xdr:col>
                    <xdr:colOff>295275</xdr:colOff>
                    <xdr:row>30</xdr:row>
                    <xdr:rowOff>295275</xdr:rowOff>
                  </to>
                </anchor>
              </controlPr>
            </control>
          </mc:Choice>
        </mc:AlternateContent>
        <mc:AlternateContent xmlns:mc="http://schemas.openxmlformats.org/markup-compatibility/2006">
          <mc:Choice Requires="x14">
            <control shapeId="4149" r:id="rId19" name="Check Box 53">
              <controlPr defaultSize="0" autoFill="0" autoLine="0" autoPict="0">
                <anchor moveWithCells="1">
                  <from>
                    <xdr:col>3</xdr:col>
                    <xdr:colOff>9525</xdr:colOff>
                    <xdr:row>32</xdr:row>
                    <xdr:rowOff>0</xdr:rowOff>
                  </from>
                  <to>
                    <xdr:col>3</xdr:col>
                    <xdr:colOff>295275</xdr:colOff>
                    <xdr:row>32</xdr:row>
                    <xdr:rowOff>285750</xdr:rowOff>
                  </to>
                </anchor>
              </controlPr>
            </control>
          </mc:Choice>
        </mc:AlternateContent>
        <mc:AlternateContent xmlns:mc="http://schemas.openxmlformats.org/markup-compatibility/2006">
          <mc:Choice Requires="x14">
            <control shapeId="4150" r:id="rId20" name="Check Box 54">
              <controlPr defaultSize="0" autoFill="0" autoLine="0" autoPict="0">
                <anchor moveWithCells="1">
                  <from>
                    <xdr:col>2</xdr:col>
                    <xdr:colOff>9525</xdr:colOff>
                    <xdr:row>21</xdr:row>
                    <xdr:rowOff>9525</xdr:rowOff>
                  </from>
                  <to>
                    <xdr:col>2</xdr:col>
                    <xdr:colOff>314325</xdr:colOff>
                    <xdr:row>21</xdr:row>
                    <xdr:rowOff>295275</xdr:rowOff>
                  </to>
                </anchor>
              </controlPr>
            </control>
          </mc:Choice>
        </mc:AlternateContent>
        <mc:AlternateContent xmlns:mc="http://schemas.openxmlformats.org/markup-compatibility/2006">
          <mc:Choice Requires="x14">
            <control shapeId="4151" r:id="rId21" name="Check Box 55">
              <controlPr defaultSize="0" autoFill="0" autoLine="0" autoPict="0">
                <anchor moveWithCells="1">
                  <from>
                    <xdr:col>2</xdr:col>
                    <xdr:colOff>9525</xdr:colOff>
                    <xdr:row>22</xdr:row>
                    <xdr:rowOff>0</xdr:rowOff>
                  </from>
                  <to>
                    <xdr:col>2</xdr:col>
                    <xdr:colOff>314325</xdr:colOff>
                    <xdr:row>22</xdr:row>
                    <xdr:rowOff>295275</xdr:rowOff>
                  </to>
                </anchor>
              </controlPr>
            </control>
          </mc:Choice>
        </mc:AlternateContent>
        <mc:AlternateContent xmlns:mc="http://schemas.openxmlformats.org/markup-compatibility/2006">
          <mc:Choice Requires="x14">
            <control shapeId="4153" r:id="rId22" name="Check Box 57">
              <controlPr defaultSize="0" autoFill="0" autoLine="0" autoPict="0">
                <anchor moveWithCells="1">
                  <from>
                    <xdr:col>7</xdr:col>
                    <xdr:colOff>9525</xdr:colOff>
                    <xdr:row>5</xdr:row>
                    <xdr:rowOff>38100</xdr:rowOff>
                  </from>
                  <to>
                    <xdr:col>9</xdr:col>
                    <xdr:colOff>266700</xdr:colOff>
                    <xdr:row>5</xdr:row>
                    <xdr:rowOff>219075</xdr:rowOff>
                  </to>
                </anchor>
              </controlPr>
            </control>
          </mc:Choice>
        </mc:AlternateContent>
        <mc:AlternateContent xmlns:mc="http://schemas.openxmlformats.org/markup-compatibility/2006">
          <mc:Choice Requires="x14">
            <control shapeId="4154" r:id="rId23" name="Check Box 58">
              <controlPr defaultSize="0" autoFill="0" autoLine="0" autoPict="0">
                <anchor moveWithCells="1">
                  <from>
                    <xdr:col>14</xdr:col>
                    <xdr:colOff>19050</xdr:colOff>
                    <xdr:row>5</xdr:row>
                    <xdr:rowOff>19050</xdr:rowOff>
                  </from>
                  <to>
                    <xdr:col>16</xdr:col>
                    <xdr:colOff>276225</xdr:colOff>
                    <xdr:row>5</xdr:row>
                    <xdr:rowOff>228600</xdr:rowOff>
                  </to>
                </anchor>
              </controlPr>
            </control>
          </mc:Choice>
        </mc:AlternateContent>
        <mc:AlternateContent xmlns:mc="http://schemas.openxmlformats.org/markup-compatibility/2006">
          <mc:Choice Requires="x14">
            <control shapeId="4156" r:id="rId24" name="Check Box 60">
              <controlPr defaultSize="0" autoFill="0" autoLine="0" autoPict="0">
                <anchor moveWithCells="1">
                  <from>
                    <xdr:col>1</xdr:col>
                    <xdr:colOff>9525</xdr:colOff>
                    <xdr:row>10</xdr:row>
                    <xdr:rowOff>9525</xdr:rowOff>
                  </from>
                  <to>
                    <xdr:col>1</xdr:col>
                    <xdr:colOff>314325</xdr:colOff>
                    <xdr:row>10</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8" operator="containsText" id="{F00121F5-D97D-4FDE-BBB6-9945CA2060CB}">
            <xm:f>NOT(ISERROR(SEARCH($Y$100,Y6)))</xm:f>
            <xm:f>$Y$100</xm:f>
            <x14:dxf>
              <font>
                <color rgb="FF9C0006"/>
              </font>
            </x14:dxf>
          </x14:cfRule>
          <x14:cfRule type="containsText" priority="89" operator="containsText" id="{D484ACF4-429C-4DFD-BC58-B563521186FA}">
            <xm:f>NOT(ISERROR(SEARCH($Y$99,Y6)))</xm:f>
            <xm:f>$Y$99</xm:f>
            <x14:dxf>
              <font>
                <color rgb="FF9C0006"/>
              </font>
            </x14:dxf>
          </x14:cfRule>
          <x14:cfRule type="containsText" priority="93" operator="containsText" id="{B9EE3274-445F-4A88-A73D-28F92E7DD51E}">
            <xm:f>NOT(ISERROR(SEARCH($Y$98,Y6)))</xm:f>
            <xm:f>$Y$98</xm:f>
            <x14:dxf>
              <font>
                <color rgb="FF9C0006"/>
              </font>
            </x14:dxf>
          </x14:cfRule>
          <xm:sqref>Y6</xm:sqref>
        </x14:conditionalFormatting>
        <x14:conditionalFormatting xmlns:xm="http://schemas.microsoft.com/office/excel/2006/main">
          <x14:cfRule type="containsText" priority="117" operator="containsText" id="{5C233591-0A3D-4E82-BF8B-452E4487937C}">
            <xm:f>NOT(ISERROR(SEARCH($Y$93,Y1)))</xm:f>
            <xm:f>$Y$93</xm:f>
            <x14:dxf>
              <font>
                <color rgb="FF9C0006"/>
              </font>
            </x14:dxf>
          </x14:cfRule>
          <x14:cfRule type="containsText" priority="118" operator="containsText" id="{8157E958-C3B4-499C-B296-B6884ECEEF2C}">
            <xm:f>NOT(ISERROR(SEARCH($Y$95,Y1)))</xm:f>
            <xm:f>$Y$95</xm:f>
            <x14:dxf>
              <font>
                <color rgb="FF9C0006"/>
              </font>
            </x14:dxf>
          </x14:cfRule>
          <x14:cfRule type="containsText" priority="119" operator="containsText" id="{43850F95-CD46-4B73-929E-161AE0163A6A}">
            <xm:f>NOT(ISERROR(SEARCH($Y$94,Y1)))</xm:f>
            <xm:f>$Y$94</xm:f>
            <x14:dxf>
              <font>
                <color rgb="FF9C0006"/>
              </font>
            </x14:dxf>
          </x14:cfRule>
          <x14:cfRule type="containsText" priority="120" operator="containsText" id="{DBFDAC21-0D76-454A-B402-E74560250524}">
            <xm:f>NOT(ISERROR(SEARCH($Y$91,Y1)))</xm:f>
            <xm:f>$Y$91</xm:f>
            <x14:dxf>
              <font>
                <color rgb="FF9C0006"/>
              </font>
            </x14:dxf>
          </x14:cfRule>
          <xm:sqref>Y1</xm:sqref>
        </x14:conditionalFormatting>
        <x14:conditionalFormatting xmlns:xm="http://schemas.microsoft.com/office/excel/2006/main">
          <x14:cfRule type="containsText" priority="85" operator="containsText" id="{36D9C01F-DD9A-4EBF-891B-78625796327D}">
            <xm:f>NOT(ISERROR(SEARCH($Y$96,Y4)))</xm:f>
            <xm:f>$Y$96</xm:f>
            <x14:dxf>
              <font>
                <color rgb="FF9C0006"/>
              </font>
            </x14:dxf>
          </x14:cfRule>
          <xm:sqref>Y4</xm:sqref>
        </x14:conditionalFormatting>
        <x14:conditionalFormatting xmlns:xm="http://schemas.microsoft.com/office/excel/2006/main">
          <x14:cfRule type="containsText" priority="83" operator="containsText" id="{E9DEBE75-4E94-4EB5-BBCC-3F662C68C536}">
            <xm:f>NOT(ISERROR(SEARCH($Y$92,Y1)))</xm:f>
            <xm:f>$Y$92</xm:f>
            <x14:dxf>
              <font>
                <color rgb="FF9C0006"/>
              </font>
            </x14:dxf>
          </x14:cfRule>
          <x14:cfRule type="containsText" priority="84" operator="containsText" id="{FE87D226-6F53-413A-AB57-19AED968312D}">
            <xm:f>NOT(ISERROR(SEARCH($Y$93,Y1)))</xm:f>
            <xm:f>$Y$93</xm:f>
            <x14:dxf>
              <font>
                <color rgb="FF9C0006"/>
              </font>
              <fill>
                <patternFill>
                  <bgColor rgb="FFFFC7CE"/>
                </patternFill>
              </fill>
            </x14:dxf>
          </x14:cfRule>
          <xm:sqref>Y1</xm:sqref>
        </x14:conditionalFormatting>
        <x14:conditionalFormatting xmlns:xm="http://schemas.microsoft.com/office/excel/2006/main">
          <x14:cfRule type="containsText" priority="167" operator="containsText" id="{2C0356FE-8ABA-48F9-93DA-42450ABBCF0F}">
            <xm:f>NOT(ISERROR(SEARCH(#REF!,Y9)))</xm:f>
            <xm:f>#REF!</xm:f>
            <x14:dxf>
              <font>
                <color rgb="FF9C0006"/>
              </font>
            </x14:dxf>
          </x14:cfRule>
          <xm:sqref>Y9</xm:sqref>
        </x14:conditionalFormatting>
        <x14:conditionalFormatting xmlns:xm="http://schemas.microsoft.com/office/excel/2006/main">
          <x14:cfRule type="containsText" priority="64" operator="containsText" id="{EFB97324-5AAC-4819-98A6-6C147966F825}">
            <xm:f>NOT(ISERROR(SEARCH($Y$97,Y4)))</xm:f>
            <xm:f>$Y$97</xm:f>
            <x14:dxf>
              <font>
                <b/>
                <i val="0"/>
                <color rgb="FF002060"/>
              </font>
            </x14:dxf>
          </x14:cfRule>
          <xm:sqref>Y4:AR4</xm:sqref>
        </x14:conditionalFormatting>
        <x14:conditionalFormatting xmlns:xm="http://schemas.microsoft.com/office/excel/2006/main">
          <x14:cfRule type="containsText" priority="183" operator="containsText" id="{D5B16A21-510B-436A-9C82-53A53621B477}">
            <xm:f>NOT(ISERROR(SEARCH($Y$107,Y19)))</xm:f>
            <xm:f>$Y$107</xm:f>
            <x14:dxf>
              <font>
                <color rgb="FF9C0006"/>
              </font>
            </x14:dxf>
          </x14:cfRule>
          <xm:sqref>Y19:Y20 Y30:Y31 Y22 Y33 Y24:Y25</xm:sqref>
        </x14:conditionalFormatting>
        <x14:conditionalFormatting xmlns:xm="http://schemas.microsoft.com/office/excel/2006/main">
          <x14:cfRule type="containsText" priority="233" operator="containsText" id="{D5B16A21-510B-436A-9C82-53A53621B477}">
            <xm:f>NOT(ISERROR(SEARCH($Y$106,Y22)))</xm:f>
            <xm:f>$Y$106</xm:f>
            <x14:dxf>
              <font>
                <color rgb="FF9C0006"/>
              </font>
            </x14:dxf>
          </x14:cfRule>
          <xm:sqref>Y22 Y30:Y31 Y33 Y24:Y25</xm:sqref>
        </x14:conditionalFormatting>
        <x14:conditionalFormatting xmlns:xm="http://schemas.microsoft.com/office/excel/2006/main">
          <x14:cfRule type="containsText" priority="320" operator="containsText" id="{D0CE3493-17D6-49FD-BC91-C617F70D300E}">
            <xm:f>NOT(ISERROR(SEARCH($Y$111,Y24)))</xm:f>
            <xm:f>$Y$111</xm:f>
            <x14:dxf>
              <font>
                <color rgb="FF9C0006"/>
              </font>
            </x14:dxf>
          </x14:cfRule>
          <xm:sqref>Y24:Y25</xm:sqref>
        </x14:conditionalFormatting>
        <x14:conditionalFormatting xmlns:xm="http://schemas.microsoft.com/office/excel/2006/main">
          <x14:cfRule type="containsText" priority="351" operator="containsText" id="{C1696E33-85C1-42CB-A850-3FA5A8219C48}">
            <xm:f>NOT(ISERROR(SEARCH($Y$115,R35)))</xm:f>
            <xm:f>$Y$115</xm:f>
            <x14:dxf>
              <font>
                <color rgb="FF9C0006"/>
              </font>
              <fill>
                <patternFill>
                  <bgColor rgb="FFFFC7CE"/>
                </patternFill>
              </fill>
            </x14:dxf>
          </x14:cfRule>
          <xm:sqref>Y64 R47:S48 R50:S50 Y35:Y43 R44:R46 R52:S52 T44:T46</xm:sqref>
        </x14:conditionalFormatting>
        <x14:conditionalFormatting xmlns:xm="http://schemas.microsoft.com/office/excel/2006/main">
          <x14:cfRule type="containsText" priority="373" operator="containsText" id="{595F1405-C097-483E-AC98-BA8E112F199A}">
            <xm:f>NOT(ISERROR(SEARCH($Y$117,Y18)))</xm:f>
            <xm:f>$Y$117</xm:f>
            <x14:dxf>
              <font>
                <color rgb="FF9C0006"/>
              </font>
            </x14:dxf>
          </x14:cfRule>
          <xm:sqref>AG120 Y18:AO18 Y28</xm:sqref>
        </x14:conditionalFormatting>
        <x14:conditionalFormatting xmlns:xm="http://schemas.microsoft.com/office/excel/2006/main">
          <x14:cfRule type="containsText" priority="376" operator="containsText" id="{3509B092-F035-49FD-B5C7-24B1320936D9}">
            <xm:f>NOT(ISERROR(SEARCH($Y$117,AR15)))</xm:f>
            <xm:f>$Y$117</xm:f>
            <x14:dxf>
              <font>
                <color rgb="FF9C0006"/>
              </font>
            </x14:dxf>
          </x14:cfRule>
          <x14:cfRule type="containsText" priority="377" operator="containsText" id="{2E6AABC7-8075-48A8-8CB6-004AD5C3DC08}">
            <xm:f>NOT(ISERROR(SEARCH($Y$74,AR15)))</xm:f>
            <xm:f>$Y$74</xm:f>
            <x14:dxf>
              <font>
                <color rgb="FF002060"/>
              </font>
            </x14:dxf>
          </x14:cfRule>
          <x14:cfRule type="containsText" priority="378" operator="containsText" id="{DF0EFD1C-A5AD-474E-972E-A6340708BA9B}">
            <xm:f>NOT(ISERROR(SEARCH($Y$75,AR15)))</xm:f>
            <xm:f>$Y$75</xm:f>
            <x14:dxf>
              <font>
                <color rgb="FF002060"/>
              </font>
            </x14:dxf>
          </x14:cfRule>
          <x14:cfRule type="containsText" priority="379" operator="containsText" id="{9101A919-0B58-4960-AE6C-03CBA26F7EDF}">
            <xm:f>NOT(ISERROR(SEARCH($Y$104,AR15)))</xm:f>
            <xm:f>$Y$104</xm:f>
            <x14:dxf>
              <font>
                <color rgb="FF9C0006"/>
              </font>
              <fill>
                <patternFill>
                  <bgColor rgb="FFFFC7CE"/>
                </patternFill>
              </fill>
            </x14:dxf>
          </x14:cfRule>
          <xm:sqref>AR15:AU15</xm:sqref>
        </x14:conditionalFormatting>
        <x14:conditionalFormatting xmlns:xm="http://schemas.microsoft.com/office/excel/2006/main">
          <x14:cfRule type="containsText" priority="380" operator="containsText" id="{E0B45FAD-1412-4A75-B12F-3ACD09478548}">
            <xm:f>NOT(ISERROR(SEARCH($Y$117,Y24)))</xm:f>
            <xm:f>$Y$117</xm:f>
            <x14:dxf>
              <font>
                <color rgb="FF9C0006"/>
              </font>
            </x14:dxf>
          </x14:cfRule>
          <x14:cfRule type="containsText" priority="381" operator="containsText" id="{1EE18008-FBBE-40AC-9065-C69B77B74292}">
            <xm:f>NOT(ISERROR(SEARCH($Y$80,Y24)))</xm:f>
            <xm:f>$Y$80</xm:f>
            <x14:dxf>
              <font>
                <color rgb="FF002060"/>
              </font>
            </x14:dxf>
          </x14:cfRule>
          <x14:cfRule type="containsText" priority="382" operator="containsText" id="{E93C72A4-975D-4A7F-8510-650E324652B0}">
            <xm:f>NOT(ISERROR(SEARCH($Y$105,Y24)))</xm:f>
            <xm:f>$Y$105</xm:f>
            <x14:dxf>
              <font>
                <color rgb="FF9C0006"/>
              </font>
            </x14:dxf>
          </x14:cfRule>
          <xm:sqref>Y24</xm:sqref>
        </x14:conditionalFormatting>
        <x14:conditionalFormatting xmlns:xm="http://schemas.microsoft.com/office/excel/2006/main">
          <x14:cfRule type="containsText" priority="383" operator="containsText" id="{F40235A4-0AB0-401C-A951-4332DC84E02A}">
            <xm:f>NOT(ISERROR(SEARCH($Y$117,Y19)))</xm:f>
            <xm:f>$Y$117</xm:f>
            <x14:dxf>
              <font>
                <b val="0"/>
                <i val="0"/>
                <color rgb="FFC00000"/>
              </font>
            </x14:dxf>
          </x14:cfRule>
          <x14:cfRule type="containsText" priority="384" operator="containsText" id="{DD3FE611-BE96-4815-A916-7EC195FB3A7B}">
            <xm:f>NOT(ISERROR(SEARCH($Y$76,Y19)))</xm:f>
            <xm:f>$Y$76</xm:f>
            <x14:dxf>
              <font>
                <color rgb="FF002060"/>
              </font>
            </x14:dxf>
          </x14:cfRule>
          <x14:cfRule type="containsText" priority="385" operator="containsText" id="{087002A2-8EFD-48AC-9CD1-47AEF950591C}">
            <xm:f>NOT(ISERROR(SEARCH($Y$76,Y19)))</xm:f>
            <xm:f>$Y$76</xm:f>
            <x14:dxf>
              <font>
                <color rgb="FF9C0006"/>
              </font>
            </x14:dxf>
          </x14:cfRule>
          <xm:sqref>Y19</xm:sqref>
        </x14:conditionalFormatting>
        <x14:conditionalFormatting xmlns:xm="http://schemas.microsoft.com/office/excel/2006/main">
          <x14:cfRule type="containsText" priority="386" operator="containsText" id="{5249AB39-8C9E-4278-A871-EC0D016187F2}">
            <xm:f>NOT(ISERROR(SEARCH($Y$117,Y22)))</xm:f>
            <xm:f>$Y$117</xm:f>
            <x14:dxf>
              <font>
                <color rgb="FF9C0006"/>
              </font>
            </x14:dxf>
          </x14:cfRule>
          <x14:cfRule type="containsText" priority="387" operator="containsText" id="{6DE9BC9C-75A1-41DF-9074-6CB299C5E1A0}">
            <xm:f>NOT(ISERROR(SEARCH($Y$78,Y22)))</xm:f>
            <xm:f>$Y$78</xm:f>
            <x14:dxf>
              <font>
                <color rgb="FF002060"/>
              </font>
            </x14:dxf>
          </x14:cfRule>
          <x14:cfRule type="containsText" priority="388" operator="containsText" id="{17D8C280-F1F2-45D3-A51D-18AC00AA4240}">
            <xm:f>NOT(ISERROR(SEARCH($Y$110,Y22)))</xm:f>
            <xm:f>$Y$110</xm:f>
            <x14:dxf>
              <font>
                <color rgb="FF9C0006"/>
              </font>
            </x14:dxf>
          </x14:cfRule>
          <xm:sqref>Y22</xm:sqref>
        </x14:conditionalFormatting>
        <x14:conditionalFormatting xmlns:xm="http://schemas.microsoft.com/office/excel/2006/main">
          <x14:cfRule type="containsText" priority="389" operator="containsText" id="{A3D25258-32F5-4CA6-AEB8-9B9F92E7AAA6}">
            <xm:f>NOT(ISERROR(SEARCH($Y$117,Y30)))</xm:f>
            <xm:f>$Y$117</xm:f>
            <x14:dxf>
              <font>
                <color rgb="FF9C0006"/>
              </font>
            </x14:dxf>
          </x14:cfRule>
          <x14:cfRule type="containsText" priority="390" operator="containsText" id="{FF6C2F35-2661-4BA3-8BDB-D438090118FB}">
            <xm:f>NOT(ISERROR(SEARCH($Y$85,Y30)))</xm:f>
            <xm:f>$Y$85</xm:f>
            <x14:dxf>
              <font>
                <color rgb="FF002060"/>
              </font>
            </x14:dxf>
          </x14:cfRule>
          <x14:cfRule type="containsText" priority="391" operator="containsText" id="{079DD3E4-77FF-4E57-9FB2-09EFF1C1D661}">
            <xm:f>NOT(ISERROR(SEARCH($Y$112,Y30)))</xm:f>
            <xm:f>$Y$112</xm:f>
            <x14:dxf>
              <font>
                <color rgb="FF9C0006"/>
              </font>
            </x14:dxf>
          </x14:cfRule>
          <xm:sqref>Y30</xm:sqref>
        </x14:conditionalFormatting>
        <x14:conditionalFormatting xmlns:xm="http://schemas.microsoft.com/office/excel/2006/main">
          <x14:cfRule type="containsText" priority="392" operator="containsText" id="{19EBBDE5-991F-4242-A1BC-768F02E07F02}">
            <xm:f>NOT(ISERROR(SEARCH($Y$117,Y31)))</xm:f>
            <xm:f>$Y$117</xm:f>
            <x14:dxf>
              <font>
                <color rgb="FF9C0006"/>
              </font>
            </x14:dxf>
          </x14:cfRule>
          <x14:cfRule type="containsText" priority="393" operator="containsText" id="{109D4984-2007-4DEA-A86B-722183DD69E0}">
            <xm:f>NOT(ISERROR(SEARCH($Y$86,Y31)))</xm:f>
            <xm:f>$Y$86</xm:f>
            <x14:dxf>
              <font>
                <color rgb="FF002060"/>
              </font>
            </x14:dxf>
          </x14:cfRule>
          <x14:cfRule type="containsText" priority="394" operator="containsText" id="{1D993DCE-B7C4-4C26-B76B-6E0BD9AB9B1E}">
            <xm:f>NOT(ISERROR(SEARCH($Y$112,Y31)))</xm:f>
            <xm:f>$Y$112</xm:f>
            <x14:dxf>
              <font>
                <color rgb="FF9C0006"/>
              </font>
            </x14:dxf>
          </x14:cfRule>
          <xm:sqref>Y31</xm:sqref>
        </x14:conditionalFormatting>
        <x14:conditionalFormatting xmlns:xm="http://schemas.microsoft.com/office/excel/2006/main">
          <x14:cfRule type="containsText" priority="395" operator="containsText" id="{111B4913-C49D-4CE8-9284-AE2569F46A13}">
            <xm:f>NOT(ISERROR(SEARCH($Y$117,Y33)))</xm:f>
            <xm:f>$Y$117</xm:f>
            <x14:dxf>
              <font>
                <color rgb="FF9C0006"/>
              </font>
            </x14:dxf>
          </x14:cfRule>
          <x14:cfRule type="containsText" priority="396" operator="containsText" id="{57E7FA9E-9BD6-4887-A2F8-AE0D20FC515B}">
            <xm:f>NOT(ISERROR(SEARCH($Y$88,Y33)))</xm:f>
            <xm:f>$Y$88</xm:f>
            <x14:dxf>
              <font>
                <color rgb="FF002060"/>
              </font>
            </x14:dxf>
          </x14:cfRule>
          <x14:cfRule type="containsText" priority="397" operator="containsText" id="{C0648761-6464-4D33-955A-567D896D4A41}">
            <xm:f>NOT(ISERROR(SEARCH($Y$112,Y33)))</xm:f>
            <xm:f>$Y$112</xm:f>
            <x14:dxf>
              <font>
                <color rgb="FF9C0006"/>
              </font>
            </x14:dxf>
          </x14:cfRule>
          <xm:sqref>Y33</xm:sqref>
        </x14:conditionalFormatting>
        <x14:conditionalFormatting xmlns:xm="http://schemas.microsoft.com/office/excel/2006/main">
          <x14:cfRule type="containsText" priority="398" operator="containsText" id="{CD5D7BF1-CF69-47CC-AB00-2DAB8B4A8FFC}">
            <xm:f>NOT(ISERROR(SEARCH($Y$117,Y21)))</xm:f>
            <xm:f>$Y$117</xm:f>
            <x14:dxf>
              <font>
                <color rgb="FF9C0006"/>
              </font>
            </x14:dxf>
          </x14:cfRule>
          <x14:cfRule type="containsText" priority="399" operator="containsText" id="{8AF9F1D7-33BA-425D-94AA-6CF8F96DCC20}">
            <xm:f>NOT(ISERROR(SEARCH($Y$106,Y21)))</xm:f>
            <xm:f>$Y$106</xm:f>
            <x14:dxf>
              <font>
                <color rgb="FF9C0006"/>
              </font>
            </x14:dxf>
          </x14:cfRule>
          <xm:sqref>Y21 Y26:Y27</xm:sqref>
        </x14:conditionalFormatting>
        <x14:conditionalFormatting xmlns:xm="http://schemas.microsoft.com/office/excel/2006/main">
          <x14:cfRule type="containsText" priority="402" operator="containsText" id="{D93A28E2-42C8-44C5-BB09-B62D3B6C2E3D}">
            <xm:f>NOT(ISERROR(SEARCH($Y$101,Y6)))</xm:f>
            <xm:f>$Y$101</xm:f>
            <x14:dxf>
              <font>
                <color rgb="FF9C0006"/>
              </font>
              <fill>
                <patternFill>
                  <bgColor rgb="FFFFC7CE"/>
                </patternFill>
              </fill>
            </x14:dxf>
          </x14:cfRule>
          <x14:cfRule type="containsText" priority="403" operator="containsText" id="{0117EF04-7BC0-47CC-B4EB-5BA08ACE5F84}">
            <xm:f>NOT(ISERROR(SEARCH($Y$117,Y6)))</xm:f>
            <xm:f>$Y$117</xm:f>
            <x14:dxf>
              <font>
                <color rgb="FF9C0006"/>
              </font>
            </x14:dxf>
          </x14:cfRule>
          <xm:sqref>Y6</xm:sqref>
        </x14:conditionalFormatting>
        <x14:conditionalFormatting xmlns:xm="http://schemas.microsoft.com/office/excel/2006/main">
          <x14:cfRule type="containsText" priority="404" operator="containsText" id="{B845D61C-7FD9-488E-86F7-070F93740186}">
            <xm:f>NOT(ISERROR(SEARCH($Y$117,Y23)))</xm:f>
            <xm:f>$Y$117</xm:f>
            <x14:dxf>
              <font>
                <color rgb="FFC00000"/>
              </font>
            </x14:dxf>
          </x14:cfRule>
          <xm:sqref>Y23</xm:sqref>
        </x14:conditionalFormatting>
        <x14:conditionalFormatting xmlns:xm="http://schemas.microsoft.com/office/excel/2006/main">
          <x14:cfRule type="containsText" priority="405" operator="containsText" id="{FEBF4C9C-C84E-439C-B855-C0281527510B}">
            <xm:f>NOT(ISERROR(SEARCH($Y$104,Y15)))</xm:f>
            <xm:f>$Y$104</xm:f>
            <x14:dxf>
              <font>
                <color rgb="FF9C0006"/>
              </font>
              <fill>
                <patternFill>
                  <bgColor rgb="FFFFC7CE"/>
                </patternFill>
              </fill>
            </x14:dxf>
          </x14:cfRule>
          <x14:cfRule type="containsText" priority="406" operator="containsText" id="{62330DED-2CA5-49BD-BB0C-0572A06161CE}">
            <xm:f>NOT(ISERROR(SEARCH($Y$117,Y15)))</xm:f>
            <xm:f>$Y$117</xm:f>
            <x14:dxf>
              <font>
                <color rgb="FFC00000"/>
              </font>
            </x14:dxf>
          </x14:cfRule>
          <xm:sqref>Y15:AQ15</xm:sqref>
        </x14:conditionalFormatting>
        <x14:conditionalFormatting xmlns:xm="http://schemas.microsoft.com/office/excel/2006/main">
          <x14:cfRule type="containsText" priority="407" operator="containsText" id="{3A3A67DF-BF73-4A55-879B-5960A395E7DB}">
            <xm:f>NOT(ISERROR(SEARCH($Y$113,Y29)))</xm:f>
            <xm:f>$Y$113</xm:f>
            <x14:dxf>
              <font>
                <b/>
                <i val="0"/>
                <color rgb="FF002060"/>
              </font>
            </x14:dxf>
          </x14:cfRule>
          <x14:cfRule type="containsText" priority="408" operator="containsText" id="{D06ACF4F-FFDB-492A-B3DF-5233654A287A}">
            <xm:f>NOT(ISERROR(SEARCH($Y$117,Y29)))</xm:f>
            <xm:f>$Y$117</xm:f>
            <x14:dxf>
              <font>
                <color rgb="FFC00000"/>
              </font>
            </x14:dxf>
          </x14:cfRule>
          <xm:sqref>Y29</xm:sqref>
        </x14:conditionalFormatting>
        <x14:conditionalFormatting xmlns:xm="http://schemas.microsoft.com/office/excel/2006/main">
          <x14:cfRule type="containsText" priority="409" operator="containsText" id="{A739B176-C1DC-43CE-91D1-D513674A8235}">
            <xm:f>NOT(ISERROR(SEARCH($Y$114,Y32)))</xm:f>
            <xm:f>$Y$114</xm:f>
            <x14:dxf>
              <font>
                <b/>
                <i val="0"/>
                <color rgb="FF002060"/>
              </font>
            </x14:dxf>
          </x14:cfRule>
          <x14:cfRule type="containsText" priority="410" operator="containsText" id="{3CBE58DE-0DC7-44CF-A001-21A033B3FE26}">
            <xm:f>NOT(ISERROR(SEARCH($Y$117,Y32)))</xm:f>
            <xm:f>$Y$117</xm:f>
            <x14:dxf>
              <font>
                <color rgb="FFC00000"/>
              </font>
            </x14:dxf>
          </x14:cfRule>
          <xm:sqref>Y32</xm:sqref>
        </x14:conditionalFormatting>
        <x14:conditionalFormatting xmlns:xm="http://schemas.microsoft.com/office/excel/2006/main">
          <x14:cfRule type="containsText" priority="411" operator="containsText" id="{E77D054C-7F7F-4158-8432-34582F167786}">
            <xm:f>NOT(ISERROR(SEARCH($Y$118,Y21)))</xm:f>
            <xm:f>$Y$118</xm:f>
            <x14:dxf>
              <font>
                <color rgb="FF9C0006"/>
              </font>
              <fill>
                <patternFill>
                  <bgColor rgb="FFFFC7CE"/>
                </patternFill>
              </fill>
            </x14:dxf>
          </x14:cfRule>
          <xm:sqref>Y21 Y26 Y27:AR27 Y30:AR30 Y31 Y33</xm:sqref>
        </x14:conditionalFormatting>
        <x14:conditionalFormatting xmlns:xm="http://schemas.microsoft.com/office/excel/2006/main">
          <x14:cfRule type="containsText" priority="417" operator="containsText" id="{847DD1C4-221D-4990-9617-459BB3D8A4EF}">
            <xm:f>NOT(ISERROR(SEARCH($Y$102,Y11)))</xm:f>
            <xm:f>$Y$102</xm:f>
            <x14:dxf>
              <font>
                <color rgb="FF9C0006"/>
              </font>
            </x14:dxf>
          </x14:cfRule>
          <x14:cfRule type="containsText" priority="418" operator="containsText" id="{2D97DF83-F78C-46F7-8F7E-813E5E211E8A}">
            <xm:f>NOT(ISERROR(SEARCH($Y$117,Y11)))</xm:f>
            <xm:f>$Y$117</xm:f>
            <x14:dxf>
              <font>
                <color rgb="FF9C0006"/>
              </font>
            </x14:dxf>
          </x14:cfRule>
          <xm:sqref>Y11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ご利用ガイド</vt:lpstr>
      <vt:lpstr>①売上高入力</vt:lpstr>
      <vt:lpstr>②事業収入割合・軽減率算出</vt:lpstr>
      <vt:lpstr>③申告書転記</vt:lpstr>
      <vt:lpstr>④申告確認受付票</vt:lpstr>
      <vt:lpstr>①売上高入力!Print_Area</vt:lpstr>
      <vt:lpstr>②事業収入割合・軽減率算出!Print_Area</vt:lpstr>
      <vt:lpstr>③申告書転記!Print_Area</vt:lpstr>
      <vt:lpstr>④申告確認受付票!Print_Area</vt:lpstr>
      <vt:lpstr>ご利用ガイド!Print_Area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2020-12-13T01:29:59Z</cp:lastPrinted>
  <dcterms:created xsi:type="dcterms:W3CDTF">2015-06-05T18:19:34Z</dcterms:created>
  <dcterms:modified xsi:type="dcterms:W3CDTF">2020-12-14T04:26:24Z</dcterms:modified>
</cp:coreProperties>
</file>